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genharia\Desktop\Prefeitura Municipal - CAIBI  SC\2018 - Engenharia Civil\Projeto Mini Ginasio Planaltina\"/>
    </mc:Choice>
  </mc:AlternateContent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Plan1!$A$1:$J$35</definedName>
  </definedNames>
  <calcPr calcId="152511"/>
</workbook>
</file>

<file path=xl/calcChain.xml><?xml version="1.0" encoding="utf-8"?>
<calcChain xmlns="http://schemas.openxmlformats.org/spreadsheetml/2006/main">
  <c r="F12" i="1" l="1"/>
  <c r="H12" i="1" s="1"/>
  <c r="J12" i="1" s="1"/>
  <c r="L12" i="1" s="1"/>
  <c r="N12" i="1" s="1"/>
  <c r="P12" i="1" s="1"/>
  <c r="R12" i="1" s="1"/>
  <c r="T12" i="1" s="1"/>
  <c r="V12" i="1" s="1"/>
  <c r="X12" i="1" s="1"/>
  <c r="F13" i="1"/>
  <c r="H13" i="1" s="1"/>
  <c r="J13" i="1" s="1"/>
  <c r="L13" i="1" s="1"/>
  <c r="N13" i="1" s="1"/>
  <c r="P13" i="1" s="1"/>
  <c r="R13" i="1" s="1"/>
  <c r="T13" i="1" s="1"/>
  <c r="V13" i="1" s="1"/>
  <c r="X13" i="1" s="1"/>
  <c r="F14" i="1"/>
  <c r="F15" i="1"/>
  <c r="H15" i="1" s="1"/>
  <c r="F16" i="1"/>
  <c r="H16" i="1" s="1"/>
  <c r="F17" i="1"/>
  <c r="F18" i="1"/>
  <c r="H18" i="1" s="1"/>
  <c r="F19" i="1"/>
  <c r="H19" i="1" s="1"/>
  <c r="F20" i="1"/>
  <c r="H20" i="1" s="1"/>
  <c r="H17" i="1" l="1"/>
  <c r="J17" i="1" s="1"/>
  <c r="L17" i="1" s="1"/>
  <c r="N17" i="1" s="1"/>
  <c r="P17" i="1" s="1"/>
  <c r="R17" i="1" s="1"/>
  <c r="T17" i="1" s="1"/>
  <c r="V17" i="1" s="1"/>
  <c r="X17" i="1" s="1"/>
  <c r="J16" i="1"/>
  <c r="L16" i="1" s="1"/>
  <c r="N16" i="1" s="1"/>
  <c r="P16" i="1" s="1"/>
  <c r="R16" i="1" s="1"/>
  <c r="T16" i="1" s="1"/>
  <c r="V16" i="1" s="1"/>
  <c r="X16" i="1" s="1"/>
  <c r="J19" i="1"/>
  <c r="L19" i="1" s="1"/>
  <c r="N19" i="1" s="1"/>
  <c r="P19" i="1" s="1"/>
  <c r="R19" i="1" s="1"/>
  <c r="T19" i="1" s="1"/>
  <c r="V19" i="1" s="1"/>
  <c r="X19" i="1" s="1"/>
  <c r="J20" i="1"/>
  <c r="L20" i="1" s="1"/>
  <c r="N20" i="1" s="1"/>
  <c r="P20" i="1" s="1"/>
  <c r="R20" i="1" s="1"/>
  <c r="T20" i="1" s="1"/>
  <c r="V20" i="1" s="1"/>
  <c r="X20" i="1" s="1"/>
  <c r="J18" i="1"/>
  <c r="L18" i="1" s="1"/>
  <c r="N18" i="1" s="1"/>
  <c r="P18" i="1" s="1"/>
  <c r="R18" i="1" s="1"/>
  <c r="T18" i="1" s="1"/>
  <c r="V18" i="1" s="1"/>
  <c r="X18" i="1" s="1"/>
  <c r="J15" i="1"/>
  <c r="L15" i="1" s="1"/>
  <c r="N15" i="1" s="1"/>
  <c r="P15" i="1" s="1"/>
  <c r="R15" i="1" s="1"/>
  <c r="T15" i="1" s="1"/>
  <c r="V15" i="1" s="1"/>
  <c r="X15" i="1" s="1"/>
  <c r="C22" i="1"/>
  <c r="H14" i="1"/>
  <c r="D15" i="1" l="1"/>
  <c r="AT12" i="1"/>
  <c r="AD20" i="1"/>
  <c r="AD12" i="1"/>
  <c r="AI16" i="1"/>
  <c r="D20" i="1"/>
  <c r="AC19" i="1"/>
  <c r="AA14" i="1"/>
  <c r="AG18" i="1"/>
  <c r="AB16" i="1"/>
  <c r="AL13" i="1"/>
  <c r="AM19" i="1"/>
  <c r="AE15" i="1"/>
  <c r="AI12" i="1"/>
  <c r="AL16" i="1"/>
  <c r="AK14" i="1"/>
  <c r="AC14" i="1"/>
  <c r="AJ17" i="1"/>
  <c r="D18" i="1"/>
  <c r="AK20" i="1"/>
  <c r="AF19" i="1"/>
  <c r="AE13" i="1"/>
  <c r="AC17" i="1"/>
  <c r="AF12" i="1"/>
  <c r="AJ20" i="1"/>
  <c r="AG16" i="1"/>
  <c r="AD18" i="1"/>
  <c r="AK12" i="1"/>
  <c r="AB13" i="1"/>
  <c r="AI13" i="1"/>
  <c r="AJ19" i="1"/>
  <c r="AL15" i="1"/>
  <c r="AQ15" i="1"/>
  <c r="AS15" i="1"/>
  <c r="AL20" i="1"/>
  <c r="AO14" i="1"/>
  <c r="D19" i="1"/>
  <c r="AA19" i="1"/>
  <c r="AA12" i="1"/>
  <c r="AK16" i="1"/>
  <c r="AF17" i="1"/>
  <c r="AC15" i="1"/>
  <c r="AH12" i="1"/>
  <c r="AB19" i="1"/>
  <c r="AJ16" i="1"/>
  <c r="AG14" i="1"/>
  <c r="AE20" i="1"/>
  <c r="AD16" i="1"/>
  <c r="AM12" i="1"/>
  <c r="AB17" i="1"/>
  <c r="AI15" i="1"/>
  <c r="AL17" i="1"/>
  <c r="AO15" i="1"/>
  <c r="AS13" i="1"/>
  <c r="AF15" i="1"/>
  <c r="AB15" i="1"/>
  <c r="AO12" i="1"/>
  <c r="AI17" i="1"/>
  <c r="AK13" i="1"/>
  <c r="AL19" i="1"/>
  <c r="AN13" i="1"/>
  <c r="AO17" i="1"/>
  <c r="AR13" i="1"/>
  <c r="D14" i="1"/>
  <c r="AA17" i="1"/>
  <c r="AC13" i="1"/>
  <c r="AJ12" i="1"/>
  <c r="AE18" i="1"/>
  <c r="AA15" i="1"/>
  <c r="AB12" i="1"/>
  <c r="AG19" i="1"/>
  <c r="AF13" i="1"/>
  <c r="AD17" i="1"/>
  <c r="AL12" i="1"/>
  <c r="AI18" i="1"/>
  <c r="AE16" i="1"/>
  <c r="AQ12" i="1"/>
  <c r="AH13" i="1"/>
  <c r="AI19" i="1"/>
  <c r="AK15" i="1"/>
  <c r="AN15" i="1"/>
  <c r="AO19" i="1"/>
  <c r="AR17" i="1"/>
  <c r="AM18" i="1"/>
  <c r="AQ17" i="1"/>
  <c r="D16" i="1"/>
  <c r="AH18" i="1"/>
  <c r="AD19" i="1"/>
  <c r="AA13" i="1"/>
  <c r="AA20" i="1"/>
  <c r="AJ18" i="1"/>
  <c r="AG17" i="1"/>
  <c r="AD15" i="1"/>
  <c r="AN12" i="1"/>
  <c r="AI14" i="1"/>
  <c r="AF20" i="1"/>
  <c r="AE14" i="1"/>
  <c r="AC20" i="1"/>
  <c r="AS12" i="1"/>
  <c r="AC12" i="1"/>
  <c r="AH15" i="1"/>
  <c r="AK17" i="1"/>
  <c r="AM13" i="1"/>
  <c r="AN17" i="1"/>
  <c r="AP13" i="1"/>
  <c r="AT13" i="1"/>
  <c r="AB20" i="1"/>
  <c r="AG15" i="1"/>
  <c r="AD13" i="1"/>
  <c r="AF18" i="1"/>
  <c r="AC18" i="1"/>
  <c r="AE12" i="1"/>
  <c r="AH17" i="1"/>
  <c r="AJ13" i="1"/>
  <c r="AK19" i="1"/>
  <c r="AM15" i="1"/>
  <c r="AN19" i="1"/>
  <c r="AP17" i="1"/>
  <c r="AA18" i="1"/>
  <c r="AE19" i="1"/>
  <c r="AP12" i="1"/>
  <c r="AH20" i="1"/>
  <c r="D17" i="1"/>
  <c r="D12" i="1"/>
  <c r="AA16" i="1"/>
  <c r="AI20" i="1"/>
  <c r="AE17" i="1"/>
  <c r="AR12" i="1"/>
  <c r="AB14" i="1"/>
  <c r="AK18" i="1"/>
  <c r="AH16" i="1"/>
  <c r="AG20" i="1"/>
  <c r="AF16" i="1"/>
  <c r="AC16" i="1"/>
  <c r="AG12" i="1"/>
  <c r="AB18" i="1"/>
  <c r="AG13" i="1"/>
  <c r="AH19" i="1"/>
  <c r="AJ15" i="1"/>
  <c r="AM17" i="1"/>
  <c r="AO18" i="1"/>
  <c r="AQ20" i="1"/>
  <c r="AD14" i="1"/>
  <c r="AS19" i="1"/>
  <c r="AR15" i="1"/>
  <c r="AS20" i="1"/>
  <c r="AM16" i="1"/>
  <c r="AN16" i="1"/>
  <c r="AQ19" i="1"/>
  <c r="AT17" i="1"/>
  <c r="AL18" i="1"/>
  <c r="AM20" i="1"/>
  <c r="AT20" i="1"/>
  <c r="AQ13" i="1"/>
  <c r="AO13" i="1"/>
  <c r="AT15" i="1"/>
  <c r="AP16" i="1"/>
  <c r="AQ16" i="1"/>
  <c r="AR16" i="1"/>
  <c r="AS14" i="1"/>
  <c r="AT16" i="1"/>
  <c r="AO16" i="1"/>
  <c r="AT19" i="1"/>
  <c r="AP20" i="1"/>
  <c r="AQ18" i="1"/>
  <c r="AR18" i="1"/>
  <c r="AS18" i="1"/>
  <c r="AT18" i="1"/>
  <c r="AN18" i="1"/>
  <c r="AR19" i="1"/>
  <c r="AM14" i="1"/>
  <c r="AN20" i="1"/>
  <c r="AP19" i="1"/>
  <c r="AQ14" i="1"/>
  <c r="AR20" i="1"/>
  <c r="D13" i="1"/>
  <c r="AO20" i="1"/>
  <c r="AP15" i="1"/>
  <c r="AS17" i="1"/>
  <c r="AP18" i="1"/>
  <c r="AS16" i="1"/>
  <c r="J14" i="1"/>
  <c r="L14" i="1" s="1"/>
  <c r="N14" i="1" s="1"/>
  <c r="P14" i="1" s="1"/>
  <c r="R14" i="1" s="1"/>
  <c r="T14" i="1" s="1"/>
  <c r="V14" i="1" s="1"/>
  <c r="X14" i="1" s="1"/>
  <c r="AT14" i="1" s="1"/>
  <c r="AB22" i="1" l="1"/>
  <c r="AB23" i="1" s="1"/>
  <c r="E24" i="1" s="1"/>
  <c r="E25" i="1" s="1"/>
  <c r="AE22" i="1"/>
  <c r="AE23" i="1" s="1"/>
  <c r="I22" i="1" s="1"/>
  <c r="I23" i="1" s="1"/>
  <c r="AC22" i="1"/>
  <c r="AC23" i="1" s="1"/>
  <c r="G22" i="1" s="1"/>
  <c r="AK22" i="1"/>
  <c r="AK23" i="1" s="1"/>
  <c r="O22" i="1" s="1"/>
  <c r="O23" i="1" s="1"/>
  <c r="AI22" i="1"/>
  <c r="AI23" i="1" s="1"/>
  <c r="M22" i="1" s="1"/>
  <c r="M23" i="1" s="1"/>
  <c r="AD22" i="1"/>
  <c r="AD23" i="1" s="1"/>
  <c r="D22" i="1"/>
  <c r="AG22" i="1"/>
  <c r="AG23" i="1" s="1"/>
  <c r="K22" i="1" s="1"/>
  <c r="K23" i="1" s="1"/>
  <c r="AA22" i="1"/>
  <c r="AA23" i="1" s="1"/>
  <c r="E22" i="1" s="1"/>
  <c r="E23" i="1" s="1"/>
  <c r="AM22" i="1"/>
  <c r="AM23" i="1" s="1"/>
  <c r="Q22" i="1" s="1"/>
  <c r="Q23" i="1" s="1"/>
  <c r="AO22" i="1"/>
  <c r="AO23" i="1" s="1"/>
  <c r="S22" i="1" s="1"/>
  <c r="S23" i="1" s="1"/>
  <c r="AT22" i="1"/>
  <c r="AT23" i="1" s="1"/>
  <c r="AS22" i="1"/>
  <c r="AS23" i="1" s="1"/>
  <c r="W22" i="1" s="1"/>
  <c r="W23" i="1" s="1"/>
  <c r="AQ22" i="1"/>
  <c r="AQ23" i="1" s="1"/>
  <c r="U22" i="1" s="1"/>
  <c r="U23" i="1" s="1"/>
  <c r="AN14" i="1"/>
  <c r="AN22" i="1" s="1"/>
  <c r="AN23" i="1" s="1"/>
  <c r="AR14" i="1"/>
  <c r="AR22" i="1" s="1"/>
  <c r="AR23" i="1" s="1"/>
  <c r="AH14" i="1"/>
  <c r="AH22" i="1" s="1"/>
  <c r="AH23" i="1" s="1"/>
  <c r="AF14" i="1"/>
  <c r="AF22" i="1" s="1"/>
  <c r="AF23" i="1" s="1"/>
  <c r="AJ14" i="1"/>
  <c r="AJ22" i="1" s="1"/>
  <c r="AJ23" i="1" s="1"/>
  <c r="AL14" i="1"/>
  <c r="AL22" i="1" s="1"/>
  <c r="AL23" i="1" s="1"/>
  <c r="AP14" i="1"/>
  <c r="AP22" i="1" s="1"/>
  <c r="AP23" i="1" s="1"/>
  <c r="G24" i="1" l="1"/>
  <c r="G25" i="1" s="1"/>
  <c r="G23" i="1"/>
  <c r="I24" i="1" l="1"/>
  <c r="I25" i="1" s="1"/>
  <c r="K24" i="1" l="1"/>
  <c r="K25" i="1" s="1"/>
  <c r="M24" i="1" l="1"/>
  <c r="M25" i="1" s="1"/>
  <c r="O24" i="1" l="1"/>
  <c r="O25" i="1" s="1"/>
  <c r="Q24" i="1" l="1"/>
  <c r="Q25" i="1" s="1"/>
  <c r="S24" i="1" l="1"/>
  <c r="S25" i="1" s="1"/>
  <c r="U24" i="1" l="1"/>
  <c r="U25" i="1" s="1"/>
  <c r="W24" i="1" l="1"/>
  <c r="W25" i="1" s="1"/>
</calcChain>
</file>

<file path=xl/sharedStrings.xml><?xml version="1.0" encoding="utf-8"?>
<sst xmlns="http://schemas.openxmlformats.org/spreadsheetml/2006/main" count="89" uniqueCount="53">
  <si>
    <t>CRONOGRAMA FÍSICO FINANCEIRO</t>
  </si>
  <si>
    <t>ÍTEM</t>
  </si>
  <si>
    <t>DISCRIMINAÇÃO DOS SERVIÇOS</t>
  </si>
  <si>
    <t>VALOR DOS SERVIÇOS (R$)</t>
  </si>
  <si>
    <t>PESO</t>
  </si>
  <si>
    <t>MÊS 1</t>
  </si>
  <si>
    <t>MÊS 2</t>
  </si>
  <si>
    <t>MÊS 3</t>
  </si>
  <si>
    <t>MÊS 4</t>
  </si>
  <si>
    <t>MÊS 5</t>
  </si>
  <si>
    <t>MÊS 6</t>
  </si>
  <si>
    <t>MÊS 7</t>
  </si>
  <si>
    <t>SERVIÇOS A EXECUTAR (%)</t>
  </si>
  <si>
    <t>MÊS 8</t>
  </si>
  <si>
    <t>MÊS 9</t>
  </si>
  <si>
    <t>No mês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</si>
  <si>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</si>
  <si>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</si>
  <si>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</si>
  <si>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</si>
  <si>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</si>
  <si>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</si>
  <si>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</si>
  <si>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</si>
  <si>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</si>
  <si>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</si>
  <si>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Acum.</t>
  </si>
  <si>
    <t>MÊS 10</t>
  </si>
  <si>
    <t>no mês</t>
  </si>
  <si>
    <t>acum.</t>
  </si>
  <si>
    <t>TOTAL SIMPLES (R$)</t>
  </si>
  <si>
    <t>TOTAL SIMPLES (%)</t>
  </si>
  <si>
    <t>TOTAL ACUMULADO (%)</t>
  </si>
  <si>
    <t>TOTAL ACUMULADO (R$)</t>
  </si>
  <si>
    <t>LOCAL:</t>
  </si>
  <si>
    <t>MUNICÍPIO:</t>
  </si>
  <si>
    <r>
      <rPr>
        <b/>
        <sz val="11"/>
        <color theme="1"/>
        <rFont val="Calibri"/>
        <family val="2"/>
        <scheme val="minor"/>
      </rPr>
      <t>OBRA</t>
    </r>
    <r>
      <rPr>
        <sz val="11"/>
        <color theme="1"/>
        <rFont val="Calibri"/>
        <family val="2"/>
        <scheme val="minor"/>
      </rPr>
      <t xml:space="preserve">: </t>
    </r>
  </si>
  <si>
    <t>PLACA DA OBRA</t>
  </si>
  <si>
    <t>ESQUADRIAS GERAL / PINTURA DAS ESQUADRIAS</t>
  </si>
  <si>
    <t>INSTALAÇÕES HIDROSSANITÁRIAS</t>
  </si>
  <si>
    <t>________________________________________</t>
  </si>
  <si>
    <t>CAIBI / SC</t>
  </si>
  <si>
    <t>REMOÇÕES / DEMOLIÇÕES</t>
  </si>
  <si>
    <t>Mauricio Rigo</t>
  </si>
  <si>
    <t>Engenheiro Civil – CREA/SC 146619-9</t>
  </si>
  <si>
    <t>REFORMA MINI GINÁSIO LINHA PLANALTINA</t>
  </si>
  <si>
    <t>LINHA PLANALTINA</t>
  </si>
  <si>
    <t>GRADE DE FERRO / JANELA BASCULANTE / PINTURA</t>
  </si>
  <si>
    <t>INSTALAÇÕES ELÉTRICAS</t>
  </si>
  <si>
    <t>LIMPEZA GERAL</t>
  </si>
  <si>
    <t>ALVENARIA DE BLOCOS CERÂMICOS / VERGA e CONTRA-VERGA/FORRO/PISO</t>
  </si>
  <si>
    <t>PINTURA DAS PAREDES/FORRO EM MADEIRA/AREAS INTERNAS</t>
  </si>
  <si>
    <t>Caibi (SC), 28 de Janeiro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</si>
</sst>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&quot;R$&quot;\ * #,##0.00_-;\-&quot;R$&quot;\ * #,##0.00_-;_-&quot;R$&quot;\ * &quot;-&quot;??_-;_-@_-"/>
    <numFmt numFmtId="165" formatCode="&quot;R$&quot;\ #,##0.00"/>
    <numFmt numFmtId="166" formatCode="_ &quot;R$&quot;* #\,##0\.00_ ;_ &quot;R$&quot;* \-#\,##0\.00_ ;_ &quot;R$&quot;* &quot;-&quot;??_ ;_ @_ "/>
    <numFmt numFmtId="167" formatCode="_ * #\,##0\.00_ ;_ * \-#\,##0\.00_ ;_ * &quot;-&quot;??_ ;_ @_ "/>
    <numFmt numFmtId="168" formatCode="0.00;\-0.00;;@"/>
    <numFmt numFmtId="169" formatCode="&quot;R$&quot;\ #,##0.00;\-0.00;;@"/>
    <numFmt numFmtId="170" formatCode="0.00%;\-0.00;;@"/>
    <numFmt numFmtId="171" formatCode="0.00\ &quot;%&quot;;\-0.00;;@"/>
    <numFmt numFmtId="172" formatCode="&quot; R$&quot;\ 0.00;\-0.00;;@"/>
    <numFmt numFmtId="173" formatCode="&quot; R$&quot;\ ###,###.00;\-0.00;;@"/>
    <numFmt numFmtId="174" formatCode="0.00;[Red]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indexed="18"/>
      <name val="Arial Narrow"/>
      <family val="2"/>
    </font>
    <font>
      <b/>
      <sz val="10"/>
      <name val="Arial Narrow"/>
      <family val="2"/>
    </font>
    <font>
      <u/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1" fillId="0" borderId="0"/>
  </cellStyleXfs>
  <cellXfs count="110">
    <xf numFmtId="0" fontId="0" fillId="0" borderId="0" xfId="0"/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/>
    <xf numFmtId="2" fontId="4" fillId="0" borderId="1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1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11" xfId="0" applyBorder="1"/>
    <xf numFmtId="0" fontId="0" fillId="0" borderId="16" xfId="0" applyBorder="1"/>
    <xf numFmtId="0" fontId="0" fillId="0" borderId="26" xfId="0" applyBorder="1"/>
    <xf numFmtId="0" fontId="0" fillId="0" borderId="29" xfId="0" applyBorder="1"/>
    <xf numFmtId="0" fontId="4" fillId="3" borderId="28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168" fontId="4" fillId="0" borderId="2" xfId="0" applyNumberFormat="1" applyFont="1" applyFill="1" applyBorder="1" applyAlignment="1">
      <alignment horizontal="center" vertical="center"/>
    </xf>
    <xf numFmtId="168" fontId="4" fillId="0" borderId="3" xfId="0" applyNumberFormat="1" applyFont="1" applyFill="1" applyBorder="1" applyAlignment="1">
      <alignment horizontal="center" vertical="center"/>
    </xf>
    <xf numFmtId="168" fontId="4" fillId="0" borderId="19" xfId="0" applyNumberFormat="1" applyFont="1" applyFill="1" applyBorder="1" applyAlignment="1">
      <alignment horizontal="center" vertical="center"/>
    </xf>
    <xf numFmtId="168" fontId="4" fillId="0" borderId="20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0" xfId="1"/>
    <xf numFmtId="0" fontId="7" fillId="0" borderId="0" xfId="1" applyFont="1"/>
    <xf numFmtId="0" fontId="8" fillId="0" borderId="0" xfId="1" applyFont="1"/>
    <xf numFmtId="0" fontId="7" fillId="0" borderId="0" xfId="1" applyFont="1" applyBorder="1" applyAlignment="1"/>
    <xf numFmtId="170" fontId="4" fillId="0" borderId="18" xfId="0" applyNumberFormat="1" applyFont="1" applyFill="1" applyBorder="1" applyAlignment="1">
      <alignment horizontal="center" vertical="center"/>
    </xf>
    <xf numFmtId="0" fontId="10" fillId="0" borderId="0" xfId="0" applyFont="1" applyAlignment="1"/>
    <xf numFmtId="0" fontId="7" fillId="0" borderId="0" xfId="1" applyFont="1" applyAlignment="1"/>
    <xf numFmtId="0" fontId="9" fillId="0" borderId="0" xfId="1" applyFont="1" applyAlignment="1"/>
    <xf numFmtId="0" fontId="5" fillId="0" borderId="0" xfId="0" applyFont="1" applyBorder="1" applyAlignment="1">
      <alignment horizontal="left"/>
    </xf>
    <xf numFmtId="164" fontId="12" fillId="0" borderId="0" xfId="1" applyNumberFormat="1" applyFont="1" applyAlignment="1"/>
    <xf numFmtId="0" fontId="2" fillId="0" borderId="0" xfId="0" applyFont="1" applyAlignment="1"/>
    <xf numFmtId="0" fontId="5" fillId="3" borderId="13" xfId="0" applyFont="1" applyFill="1" applyBorder="1" applyAlignment="1"/>
    <xf numFmtId="0" fontId="5" fillId="3" borderId="14" xfId="0" applyFont="1" applyFill="1" applyBorder="1" applyAlignment="1"/>
    <xf numFmtId="165" fontId="5" fillId="2" borderId="34" xfId="0" applyNumberFormat="1" applyFont="1" applyFill="1" applyBorder="1" applyAlignment="1">
      <alignment horizontal="center" vertical="center"/>
    </xf>
    <xf numFmtId="10" fontId="5" fillId="2" borderId="3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/>
    <xf numFmtId="10" fontId="13" fillId="0" borderId="0" xfId="0" applyNumberFormat="1" applyFont="1" applyBorder="1"/>
    <xf numFmtId="174" fontId="14" fillId="0" borderId="0" xfId="0" applyNumberFormat="1" applyFont="1" applyBorder="1"/>
    <xf numFmtId="4" fontId="14" fillId="0" borderId="0" xfId="0" applyNumberFormat="1" applyFont="1" applyBorder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0" fontId="17" fillId="0" borderId="0" xfId="0" applyNumberFormat="1" applyFont="1" applyBorder="1"/>
    <xf numFmtId="174" fontId="18" fillId="0" borderId="0" xfId="0" applyNumberFormat="1" applyFont="1" applyBorder="1"/>
    <xf numFmtId="10" fontId="0" fillId="0" borderId="0" xfId="0" applyNumberFormat="1"/>
    <xf numFmtId="174" fontId="0" fillId="0" borderId="0" xfId="0" applyNumberFormat="1"/>
    <xf numFmtId="4" fontId="0" fillId="0" borderId="0" xfId="0" applyNumberFormat="1" applyBorder="1"/>
    <xf numFmtId="4" fontId="0" fillId="0" borderId="0" xfId="0" applyNumberFormat="1"/>
    <xf numFmtId="0" fontId="14" fillId="0" borderId="0" xfId="1" applyFont="1"/>
    <xf numFmtId="0" fontId="14" fillId="0" borderId="0" xfId="1" applyFont="1" applyBorder="1" applyAlignment="1"/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164" fontId="4" fillId="0" borderId="35" xfId="0" applyNumberFormat="1" applyFont="1" applyBorder="1" applyAlignment="1">
      <alignment horizontal="center" vertical="center"/>
    </xf>
    <xf numFmtId="169" fontId="4" fillId="0" borderId="35" xfId="0" applyNumberFormat="1" applyFont="1" applyBorder="1" applyAlignment="1">
      <alignment horizontal="center" vertical="center"/>
    </xf>
    <xf numFmtId="0" fontId="19" fillId="0" borderId="31" xfId="0" applyFont="1" applyBorder="1" applyAlignment="1">
      <alignment wrapText="1"/>
    </xf>
    <xf numFmtId="0" fontId="19" fillId="0" borderId="31" xfId="0" applyFont="1" applyFill="1" applyBorder="1" applyAlignment="1">
      <alignment wrapText="1"/>
    </xf>
    <xf numFmtId="0" fontId="19" fillId="0" borderId="31" xfId="0" applyFont="1" applyFill="1" applyBorder="1" applyAlignment="1">
      <alignment horizontal="left" wrapText="1"/>
    </xf>
    <xf numFmtId="172" fontId="5" fillId="0" borderId="33" xfId="0" applyNumberFormat="1" applyFont="1" applyFill="1" applyBorder="1" applyAlignment="1">
      <alignment horizontal="center" vertical="center"/>
    </xf>
    <xf numFmtId="172" fontId="5" fillId="0" borderId="31" xfId="0" applyNumberFormat="1" applyFont="1" applyFill="1" applyBorder="1" applyAlignment="1">
      <alignment horizontal="center" vertical="center"/>
    </xf>
    <xf numFmtId="4" fontId="12" fillId="1" borderId="25" xfId="5" applyNumberFormat="1" applyFont="1" applyFill="1" applyBorder="1" applyAlignment="1" applyProtection="1">
      <alignment vertical="center"/>
      <protection hidden="1"/>
    </xf>
    <xf numFmtId="4" fontId="12" fillId="1" borderId="13" xfId="0" applyNumberFormat="1" applyFont="1" applyFill="1" applyBorder="1" applyAlignment="1" applyProtection="1">
      <alignment vertical="center"/>
      <protection hidden="1"/>
    </xf>
    <xf numFmtId="173" fontId="5" fillId="0" borderId="36" xfId="0" applyNumberFormat="1" applyFont="1" applyFill="1" applyBorder="1" applyAlignment="1">
      <alignment horizontal="center" vertical="center"/>
    </xf>
    <xf numFmtId="173" fontId="5" fillId="0" borderId="5" xfId="0" applyNumberFormat="1" applyFont="1" applyFill="1" applyBorder="1" applyAlignment="1">
      <alignment horizontal="center" vertical="center"/>
    </xf>
    <xf numFmtId="173" fontId="5" fillId="0" borderId="38" xfId="0" applyNumberFormat="1" applyFont="1" applyFill="1" applyBorder="1" applyAlignment="1">
      <alignment horizontal="center" vertical="center"/>
    </xf>
    <xf numFmtId="171" fontId="5" fillId="0" borderId="18" xfId="0" applyNumberFormat="1" applyFont="1" applyFill="1" applyBorder="1" applyAlignment="1">
      <alignment horizontal="center" vertical="center"/>
    </xf>
    <xf numFmtId="171" fontId="5" fillId="0" borderId="33" xfId="0" applyNumberFormat="1" applyFont="1" applyFill="1" applyBorder="1" applyAlignment="1">
      <alignment horizontal="center" vertical="center"/>
    </xf>
    <xf numFmtId="171" fontId="5" fillId="0" borderId="32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171" fontId="4" fillId="0" borderId="31" xfId="0" applyNumberFormat="1" applyFont="1" applyFill="1" applyBorder="1" applyAlignment="1">
      <alignment horizontal="center" vertical="center"/>
    </xf>
    <xf numFmtId="173" fontId="4" fillId="0" borderId="31" xfId="0" applyNumberFormat="1" applyFont="1" applyFill="1" applyBorder="1" applyAlignment="1">
      <alignment horizontal="center" vertical="center"/>
    </xf>
    <xf numFmtId="173" fontId="4" fillId="0" borderId="20" xfId="0" applyNumberFormat="1" applyFont="1" applyFill="1" applyBorder="1" applyAlignment="1">
      <alignment horizontal="center" vertical="center"/>
    </xf>
    <xf numFmtId="173" fontId="4" fillId="0" borderId="33" xfId="0" applyNumberFormat="1" applyFont="1" applyFill="1" applyBorder="1" applyAlignment="1">
      <alignment horizontal="center" vertical="center"/>
    </xf>
    <xf numFmtId="172" fontId="4" fillId="0" borderId="33" xfId="0" applyNumberFormat="1" applyFont="1" applyFill="1" applyBorder="1" applyAlignment="1">
      <alignment horizontal="center" vertical="center"/>
    </xf>
    <xf numFmtId="172" fontId="4" fillId="0" borderId="31" xfId="0" applyNumberFormat="1" applyFont="1" applyFill="1" applyBorder="1" applyAlignment="1">
      <alignment horizontal="center" vertical="center"/>
    </xf>
    <xf numFmtId="171" fontId="4" fillId="0" borderId="34" xfId="0" applyNumberFormat="1" applyFont="1" applyFill="1" applyBorder="1" applyAlignment="1">
      <alignment horizontal="center" vertical="center"/>
    </xf>
    <xf numFmtId="171" fontId="4" fillId="0" borderId="3" xfId="0" applyNumberFormat="1" applyFont="1" applyFill="1" applyBorder="1" applyAlignment="1">
      <alignment horizontal="center" vertical="center"/>
    </xf>
    <xf numFmtId="171" fontId="5" fillId="0" borderId="35" xfId="0" applyNumberFormat="1" applyFont="1" applyFill="1" applyBorder="1" applyAlignment="1">
      <alignment horizontal="center" vertical="center"/>
    </xf>
    <xf numFmtId="171" fontId="4" fillId="0" borderId="33" xfId="0" applyNumberFormat="1" applyFont="1" applyFill="1" applyBorder="1" applyAlignment="1">
      <alignment horizontal="center" vertical="center"/>
    </xf>
    <xf numFmtId="171" fontId="5" fillId="0" borderId="3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3" borderId="21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171" fontId="4" fillId="0" borderId="37" xfId="0" applyNumberFormat="1" applyFont="1" applyFill="1" applyBorder="1" applyAlignment="1">
      <alignment horizontal="center" vertical="center"/>
    </xf>
  </cellXfs>
  <cellStyles count="6">
    <cellStyle name="Moeda 2" xfId="2"/>
    <cellStyle name="Normal" xfId="0" builtinId="0"/>
    <cellStyle name="Normal 2" xfId="1"/>
    <cellStyle name="Normal_Plan1" xfId="5"/>
    <cellStyle name="Porcentagem 2" xfId="3"/>
    <cellStyle name="Vírgula 2" xfId="4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5"/>
  <sheetViews>
    <sheetView tabSelected="1" topLeftCell="A15" zoomScaleNormal="100" zoomScalePageLayoutView="85" workbookViewId="0">
      <selection sqref="A1:H33"/>
    </sheetView>
  </sheetViews>
  <sheetFormatPr defaultRowHeight="15" x14ac:dyDescent="0.25"/>
  <cols>
    <col min="1" max="1" width="8.7109375" customWidth="1"/>
    <col min="2" max="2" width="48.85546875" customWidth="1"/>
    <col min="3" max="3" width="12.42578125" customWidth="1"/>
    <col min="4" max="4" width="7.5703125" customWidth="1"/>
    <col min="5" max="5" width="6.7109375" customWidth="1"/>
    <col min="6" max="26" width="6.5703125" customWidth="1"/>
  </cols>
  <sheetData>
    <row r="1" spans="1:46" ht="18.75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35"/>
      <c r="V1" s="35"/>
      <c r="W1" s="35"/>
      <c r="X1" s="35"/>
      <c r="Y1" s="6"/>
      <c r="Z1" s="6"/>
    </row>
    <row r="2" spans="1:46" ht="5.25" customHeigh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35"/>
      <c r="V2" s="35"/>
      <c r="W2" s="35"/>
      <c r="X2" s="35"/>
      <c r="Y2" s="40"/>
      <c r="Z2" s="40"/>
    </row>
    <row r="3" spans="1:46" x14ac:dyDescent="0.25">
      <c r="A3" t="s">
        <v>36</v>
      </c>
      <c r="B3" t="s">
        <v>45</v>
      </c>
    </row>
    <row r="4" spans="1:46" ht="5.25" customHeight="1" x14ac:dyDescent="0.25"/>
    <row r="5" spans="1:46" x14ac:dyDescent="0.25">
      <c r="A5" s="44" t="s">
        <v>34</v>
      </c>
      <c r="B5" t="s">
        <v>46</v>
      </c>
    </row>
    <row r="6" spans="1:46" ht="4.5" customHeight="1" x14ac:dyDescent="0.25"/>
    <row r="7" spans="1:46" x14ac:dyDescent="0.25">
      <c r="A7" s="44" t="s">
        <v>35</v>
      </c>
      <c r="B7" t="s">
        <v>41</v>
      </c>
    </row>
    <row r="8" spans="1:46" ht="3.75" customHeight="1" thickBot="1" x14ac:dyDescent="0.3"/>
    <row r="9" spans="1:46" ht="15.75" thickBot="1" x14ac:dyDescent="0.3">
      <c r="A9" s="103" t="s">
        <v>1</v>
      </c>
      <c r="B9" s="106" t="s">
        <v>2</v>
      </c>
      <c r="C9" s="103" t="s">
        <v>3</v>
      </c>
      <c r="D9" s="103" t="s">
        <v>4</v>
      </c>
      <c r="E9" s="95" t="s">
        <v>12</v>
      </c>
      <c r="F9" s="96"/>
      <c r="G9" s="96"/>
      <c r="H9" s="96"/>
      <c r="I9" s="36"/>
      <c r="J9" s="36"/>
      <c r="K9" s="41"/>
      <c r="L9" s="41"/>
      <c r="M9" s="41"/>
      <c r="N9" s="41"/>
      <c r="O9" s="41"/>
      <c r="P9" s="41"/>
      <c r="Q9" s="41"/>
      <c r="R9" s="41"/>
      <c r="S9" s="41"/>
      <c r="T9" s="42"/>
      <c r="U9" s="36"/>
      <c r="V9" s="36"/>
      <c r="W9" s="36"/>
      <c r="X9" s="37"/>
      <c r="Y9" s="3"/>
      <c r="Z9" s="4"/>
    </row>
    <row r="10" spans="1:46" ht="15.75" customHeight="1" thickBot="1" x14ac:dyDescent="0.3">
      <c r="A10" s="104"/>
      <c r="B10" s="107"/>
      <c r="C10" s="104"/>
      <c r="D10" s="104"/>
      <c r="E10" s="92" t="s">
        <v>5</v>
      </c>
      <c r="F10" s="93"/>
      <c r="G10" s="102" t="s">
        <v>6</v>
      </c>
      <c r="H10" s="108"/>
      <c r="I10" s="92" t="s">
        <v>7</v>
      </c>
      <c r="J10" s="93"/>
      <c r="K10" s="102" t="s">
        <v>8</v>
      </c>
      <c r="L10" s="93"/>
      <c r="M10" s="99" t="s">
        <v>9</v>
      </c>
      <c r="N10" s="100"/>
      <c r="O10" s="101" t="s">
        <v>10</v>
      </c>
      <c r="P10" s="100"/>
      <c r="Q10" s="92" t="s">
        <v>11</v>
      </c>
      <c r="R10" s="93"/>
      <c r="S10" s="92" t="s">
        <v>13</v>
      </c>
      <c r="T10" s="93"/>
      <c r="U10" s="92" t="s">
        <v>14</v>
      </c>
      <c r="V10" s="93"/>
      <c r="W10" s="92" t="s">
        <v>27</v>
      </c>
      <c r="X10" s="93"/>
      <c r="Y10" s="7"/>
      <c r="Z10" s="7"/>
      <c r="AA10" s="90" t="s">
        <v>16</v>
      </c>
      <c r="AB10" s="94"/>
      <c r="AC10" s="90" t="s">
        <v>17</v>
      </c>
      <c r="AD10" s="91"/>
      <c r="AE10" s="90" t="s">
        <v>18</v>
      </c>
      <c r="AF10" s="91"/>
      <c r="AG10" s="90" t="s">
        <v>19</v>
      </c>
      <c r="AH10" s="91"/>
      <c r="AI10" s="90" t="s">
        <v>20</v>
      </c>
      <c r="AJ10" s="91"/>
      <c r="AK10" s="90" t="s">
        <v>21</v>
      </c>
      <c r="AL10" s="91"/>
      <c r="AM10" s="90" t="s">
        <v>22</v>
      </c>
      <c r="AN10" s="91"/>
      <c r="AO10" s="90" t="s">
        <v>23</v>
      </c>
      <c r="AP10" s="91"/>
      <c r="AQ10" s="90" t="s">
        <v>24</v>
      </c>
      <c r="AR10" s="91"/>
      <c r="AS10" s="90" t="s">
        <v>25</v>
      </c>
      <c r="AT10" s="91"/>
    </row>
    <row r="11" spans="1:46" ht="15.75" thickBot="1" x14ac:dyDescent="0.3">
      <c r="A11" s="105"/>
      <c r="B11" s="107"/>
      <c r="C11" s="105"/>
      <c r="D11" s="105"/>
      <c r="E11" s="16" t="s">
        <v>15</v>
      </c>
      <c r="F11" s="17" t="s">
        <v>26</v>
      </c>
      <c r="G11" s="16" t="s">
        <v>15</v>
      </c>
      <c r="H11" s="17" t="s">
        <v>26</v>
      </c>
      <c r="I11" s="16" t="s">
        <v>15</v>
      </c>
      <c r="J11" s="17" t="s">
        <v>26</v>
      </c>
      <c r="K11" s="16" t="s">
        <v>15</v>
      </c>
      <c r="L11" s="17" t="s">
        <v>26</v>
      </c>
      <c r="M11" s="16" t="s">
        <v>15</v>
      </c>
      <c r="N11" s="17" t="s">
        <v>26</v>
      </c>
      <c r="O11" s="16" t="s">
        <v>15</v>
      </c>
      <c r="P11" s="17" t="s">
        <v>26</v>
      </c>
      <c r="Q11" s="16" t="s">
        <v>15</v>
      </c>
      <c r="R11" s="17" t="s">
        <v>26</v>
      </c>
      <c r="S11" s="16" t="s">
        <v>15</v>
      </c>
      <c r="T11" s="17" t="s">
        <v>26</v>
      </c>
      <c r="U11" s="16" t="s">
        <v>15</v>
      </c>
      <c r="V11" s="17" t="s">
        <v>26</v>
      </c>
      <c r="W11" s="16" t="s">
        <v>15</v>
      </c>
      <c r="X11" s="17" t="s">
        <v>26</v>
      </c>
      <c r="Y11" s="8"/>
      <c r="Z11" s="8"/>
      <c r="AA11" s="23" t="s">
        <v>28</v>
      </c>
      <c r="AB11" s="2" t="s">
        <v>29</v>
      </c>
      <c r="AC11" s="10" t="s">
        <v>28</v>
      </c>
      <c r="AD11" s="11" t="s">
        <v>29</v>
      </c>
      <c r="AE11" s="10" t="s">
        <v>28</v>
      </c>
      <c r="AF11" s="11" t="s">
        <v>29</v>
      </c>
      <c r="AG11" s="10" t="s">
        <v>28</v>
      </c>
      <c r="AH11" s="11" t="s">
        <v>29</v>
      </c>
      <c r="AI11" s="10" t="s">
        <v>28</v>
      </c>
      <c r="AJ11" s="11" t="s">
        <v>29</v>
      </c>
      <c r="AK11" s="10" t="s">
        <v>28</v>
      </c>
      <c r="AL11" s="11" t="s">
        <v>29</v>
      </c>
      <c r="AM11" s="10" t="s">
        <v>28</v>
      </c>
      <c r="AN11" s="11" t="s">
        <v>29</v>
      </c>
      <c r="AO11" s="10" t="s">
        <v>28</v>
      </c>
      <c r="AP11" s="11" t="s">
        <v>29</v>
      </c>
      <c r="AQ11" s="10" t="s">
        <v>28</v>
      </c>
      <c r="AR11" s="11" t="s">
        <v>29</v>
      </c>
      <c r="AS11" s="10" t="s">
        <v>28</v>
      </c>
      <c r="AT11" s="11" t="s">
        <v>29</v>
      </c>
    </row>
    <row r="12" spans="1:46" x14ac:dyDescent="0.25">
      <c r="A12" s="58">
        <v>1</v>
      </c>
      <c r="B12" s="62" t="s">
        <v>37</v>
      </c>
      <c r="C12" s="60">
        <v>956.63</v>
      </c>
      <c r="D12" s="24">
        <f t="shared" ref="D12:D20" si="0">C12/$C$22</f>
        <v>1.3718500494171759E-2</v>
      </c>
      <c r="E12" s="18">
        <v>100</v>
      </c>
      <c r="F12" s="19">
        <f t="shared" ref="F12:F20" si="1">E12</f>
        <v>100</v>
      </c>
      <c r="G12" s="18">
        <v>0</v>
      </c>
      <c r="H12" s="19">
        <f>IF((F12=100),0,G12+F12)</f>
        <v>0</v>
      </c>
      <c r="I12" s="18"/>
      <c r="J12" s="19">
        <f>IF((H12=100),0,I12+H12)</f>
        <v>0</v>
      </c>
      <c r="K12" s="18"/>
      <c r="L12" s="19">
        <f>IF((J12=100),0,K12+J12)</f>
        <v>0</v>
      </c>
      <c r="M12" s="18"/>
      <c r="N12" s="19">
        <f>IF((L12=100),0,M12+L12)</f>
        <v>0</v>
      </c>
      <c r="O12" s="18"/>
      <c r="P12" s="19">
        <f>IF((N12=100),0,O12+N12)</f>
        <v>0</v>
      </c>
      <c r="Q12" s="18"/>
      <c r="R12" s="19">
        <f>IF((P12=100),0,Q12+P12)</f>
        <v>0</v>
      </c>
      <c r="S12" s="18"/>
      <c r="T12" s="19">
        <f>IF((R12=100),0,S12+R12)</f>
        <v>0</v>
      </c>
      <c r="U12" s="18"/>
      <c r="V12" s="19">
        <f>IF((T12=100),0,U12+T12)</f>
        <v>0</v>
      </c>
      <c r="W12" s="18"/>
      <c r="X12" s="19">
        <f>IF((V12=100),0,W12+V12)</f>
        <v>0</v>
      </c>
      <c r="Y12" s="9"/>
      <c r="Z12" s="9"/>
      <c r="AA12" s="12">
        <f t="shared" ref="AA12:AA20" si="2">(((E12/100)*C12)/$C$22)</f>
        <v>1.3718500494171759E-2</v>
      </c>
      <c r="AB12" s="13">
        <f t="shared" ref="AB12:AB20" si="3">(((F12/100)*C12)/$C$22)</f>
        <v>1.3718500494171759E-2</v>
      </c>
      <c r="AC12" s="12">
        <f t="shared" ref="AC12:AC20" si="4">(((G12/100)*C12)/$C$22)</f>
        <v>0</v>
      </c>
      <c r="AD12" s="13">
        <f t="shared" ref="AD12:AD20" si="5">(((H12/100)*C12)/$C$22)</f>
        <v>0</v>
      </c>
      <c r="AE12" s="12">
        <f t="shared" ref="AE12:AE20" si="6">(((I12/100)*C12)/$C$22)</f>
        <v>0</v>
      </c>
      <c r="AF12" s="13">
        <f t="shared" ref="AF12:AF20" si="7">(((J12/100)*C12)/$C$22)</f>
        <v>0</v>
      </c>
      <c r="AG12" s="12">
        <f t="shared" ref="AG12:AG20" si="8">(((K12/100)*C12)/$C$22)</f>
        <v>0</v>
      </c>
      <c r="AH12" s="13">
        <f t="shared" ref="AH12:AH20" si="9">(((L12/100)*C12)/$C$22)</f>
        <v>0</v>
      </c>
      <c r="AI12" s="12">
        <f t="shared" ref="AI12:AI20" si="10">(((M12/100)*C12)/$C$22)</f>
        <v>0</v>
      </c>
      <c r="AJ12" s="13">
        <f t="shared" ref="AJ12:AJ20" si="11">(((N12/100)*C12)/$C$22)</f>
        <v>0</v>
      </c>
      <c r="AK12" s="12">
        <f t="shared" ref="AK12:AK20" si="12">(((O12/100)*C12)/$C$22)</f>
        <v>0</v>
      </c>
      <c r="AL12" s="13">
        <f t="shared" ref="AL12:AL20" si="13">(((P12/100)*C12)/$C$22)</f>
        <v>0</v>
      </c>
      <c r="AM12" s="12">
        <f t="shared" ref="AM12:AM20" si="14">(((Q12/100)*C12)/$C$22)</f>
        <v>0</v>
      </c>
      <c r="AN12" s="13">
        <f t="shared" ref="AN12:AN20" si="15">(((R12/100)*C12)/$C$22)</f>
        <v>0</v>
      </c>
      <c r="AO12" s="12">
        <f t="shared" ref="AO12:AO20" si="16">(((S12/100)*C12)/$C$22)</f>
        <v>0</v>
      </c>
      <c r="AP12" s="13">
        <f t="shared" ref="AP12:AP20" si="17">(((T12/100)*C12)/$C$22)</f>
        <v>0</v>
      </c>
      <c r="AQ12" s="12">
        <f t="shared" ref="AQ12:AQ20" si="18">(((U12/100)*C12)/$C$22)</f>
        <v>0</v>
      </c>
      <c r="AR12" s="13">
        <f t="shared" ref="AR12:AR20" si="19">(((V12/100)*C12)/$C$22)</f>
        <v>0</v>
      </c>
      <c r="AS12" s="12">
        <f t="shared" ref="AS12:AS20" si="20">(((W12/100)*C12)/$C$22)</f>
        <v>0</v>
      </c>
      <c r="AT12" s="13">
        <f t="shared" ref="AT12:AT20" si="21">(((X12/100)*C12)/$C$22)</f>
        <v>0</v>
      </c>
    </row>
    <row r="13" spans="1:46" x14ac:dyDescent="0.25">
      <c r="A13" s="59">
        <v>2</v>
      </c>
      <c r="B13" s="63" t="s">
        <v>42</v>
      </c>
      <c r="C13" s="60">
        <v>2412.9899999999998</v>
      </c>
      <c r="D13" s="29">
        <f t="shared" si="0"/>
        <v>3.4603351878397616E-2</v>
      </c>
      <c r="E13" s="20">
        <v>100</v>
      </c>
      <c r="F13" s="21">
        <f t="shared" si="1"/>
        <v>100</v>
      </c>
      <c r="G13" s="20">
        <v>0</v>
      </c>
      <c r="H13" s="21">
        <f t="shared" ref="H13:H20" si="22">IF((F13=100),0,G13+F13)</f>
        <v>0</v>
      </c>
      <c r="I13" s="20">
        <v>0</v>
      </c>
      <c r="J13" s="21">
        <f t="shared" ref="J13:J20" si="23">IF((H13=100),0,I13+H13)</f>
        <v>0</v>
      </c>
      <c r="K13" s="20">
        <v>0</v>
      </c>
      <c r="L13" s="21">
        <f t="shared" ref="L13:L20" si="24">IF((J13=100),0,K13+J13)</f>
        <v>0</v>
      </c>
      <c r="M13" s="20"/>
      <c r="N13" s="21">
        <f t="shared" ref="N13:N20" si="25">IF((L13=100),0,M13+L13)</f>
        <v>0</v>
      </c>
      <c r="O13" s="20"/>
      <c r="P13" s="21">
        <f t="shared" ref="P13:P20" si="26">IF((N13=100),0,O13+N13)</f>
        <v>0</v>
      </c>
      <c r="Q13" s="20"/>
      <c r="R13" s="21">
        <f t="shared" ref="R13:R20" si="27">IF((P13=100),0,Q13+P13)</f>
        <v>0</v>
      </c>
      <c r="S13" s="20"/>
      <c r="T13" s="21">
        <f t="shared" ref="T13:T20" si="28">IF((R13=100),0,S13+R13)</f>
        <v>0</v>
      </c>
      <c r="U13" s="20"/>
      <c r="V13" s="21">
        <f t="shared" ref="V13:V20" si="29">IF((T13=100),0,U13+T13)</f>
        <v>0</v>
      </c>
      <c r="W13" s="20"/>
      <c r="X13" s="21">
        <f t="shared" ref="X13:X20" si="30">IF((V13=100),0,W13+V13)</f>
        <v>0</v>
      </c>
      <c r="Y13" s="9"/>
      <c r="Z13" s="9"/>
      <c r="AA13" s="14">
        <f t="shared" si="2"/>
        <v>3.4603351878397616E-2</v>
      </c>
      <c r="AB13" s="15">
        <f t="shared" si="3"/>
        <v>3.4603351878397616E-2</v>
      </c>
      <c r="AC13" s="14">
        <f t="shared" si="4"/>
        <v>0</v>
      </c>
      <c r="AD13" s="15">
        <f t="shared" si="5"/>
        <v>0</v>
      </c>
      <c r="AE13" s="14">
        <f t="shared" si="6"/>
        <v>0</v>
      </c>
      <c r="AF13" s="15">
        <f t="shared" si="7"/>
        <v>0</v>
      </c>
      <c r="AG13" s="14">
        <f t="shared" si="8"/>
        <v>0</v>
      </c>
      <c r="AH13" s="15">
        <f t="shared" si="9"/>
        <v>0</v>
      </c>
      <c r="AI13" s="14">
        <f t="shared" si="10"/>
        <v>0</v>
      </c>
      <c r="AJ13" s="15">
        <f t="shared" si="11"/>
        <v>0</v>
      </c>
      <c r="AK13" s="14">
        <f t="shared" si="12"/>
        <v>0</v>
      </c>
      <c r="AL13" s="15">
        <f t="shared" si="13"/>
        <v>0</v>
      </c>
      <c r="AM13" s="14">
        <f t="shared" si="14"/>
        <v>0</v>
      </c>
      <c r="AN13" s="15">
        <f t="shared" si="15"/>
        <v>0</v>
      </c>
      <c r="AO13" s="14">
        <f t="shared" si="16"/>
        <v>0</v>
      </c>
      <c r="AP13" s="15">
        <f t="shared" si="17"/>
        <v>0</v>
      </c>
      <c r="AQ13" s="14">
        <f t="shared" si="18"/>
        <v>0</v>
      </c>
      <c r="AR13" s="15">
        <f t="shared" si="19"/>
        <v>0</v>
      </c>
      <c r="AS13" s="14">
        <f t="shared" si="20"/>
        <v>0</v>
      </c>
      <c r="AT13" s="15">
        <f t="shared" si="21"/>
        <v>0</v>
      </c>
    </row>
    <row r="14" spans="1:46" ht="23.25" x14ac:dyDescent="0.25">
      <c r="A14" s="59">
        <v>3</v>
      </c>
      <c r="B14" s="63" t="s">
        <v>50</v>
      </c>
      <c r="C14" s="60">
        <v>6333.16</v>
      </c>
      <c r="D14" s="29">
        <f t="shared" si="0"/>
        <v>9.0820336587467271E-2</v>
      </c>
      <c r="E14" s="20">
        <v>100</v>
      </c>
      <c r="F14" s="21">
        <f t="shared" si="1"/>
        <v>100</v>
      </c>
      <c r="G14" s="20"/>
      <c r="H14" s="21">
        <f t="shared" si="22"/>
        <v>0</v>
      </c>
      <c r="I14" s="20"/>
      <c r="J14" s="21">
        <f t="shared" si="23"/>
        <v>0</v>
      </c>
      <c r="K14" s="20">
        <v>0</v>
      </c>
      <c r="L14" s="21">
        <f t="shared" si="24"/>
        <v>0</v>
      </c>
      <c r="M14" s="20">
        <v>0</v>
      </c>
      <c r="N14" s="21">
        <f t="shared" si="25"/>
        <v>0</v>
      </c>
      <c r="O14" s="20">
        <v>0</v>
      </c>
      <c r="P14" s="21">
        <f t="shared" si="26"/>
        <v>0</v>
      </c>
      <c r="Q14" s="20">
        <v>0</v>
      </c>
      <c r="R14" s="21">
        <f t="shared" si="27"/>
        <v>0</v>
      </c>
      <c r="S14" s="20">
        <v>0</v>
      </c>
      <c r="T14" s="21">
        <f t="shared" si="28"/>
        <v>0</v>
      </c>
      <c r="U14" s="20"/>
      <c r="V14" s="21">
        <f t="shared" si="29"/>
        <v>0</v>
      </c>
      <c r="W14" s="20"/>
      <c r="X14" s="21">
        <f t="shared" si="30"/>
        <v>0</v>
      </c>
      <c r="Y14" s="9"/>
      <c r="Z14" s="9"/>
      <c r="AA14" s="14">
        <f t="shared" si="2"/>
        <v>9.0820336587467271E-2</v>
      </c>
      <c r="AB14" s="15">
        <f t="shared" si="3"/>
        <v>9.0820336587467271E-2</v>
      </c>
      <c r="AC14" s="14">
        <f t="shared" si="4"/>
        <v>0</v>
      </c>
      <c r="AD14" s="15">
        <f t="shared" si="5"/>
        <v>0</v>
      </c>
      <c r="AE14" s="14">
        <f t="shared" si="6"/>
        <v>0</v>
      </c>
      <c r="AF14" s="15">
        <f t="shared" si="7"/>
        <v>0</v>
      </c>
      <c r="AG14" s="14">
        <f t="shared" si="8"/>
        <v>0</v>
      </c>
      <c r="AH14" s="15">
        <f t="shared" si="9"/>
        <v>0</v>
      </c>
      <c r="AI14" s="14">
        <f t="shared" si="10"/>
        <v>0</v>
      </c>
      <c r="AJ14" s="15">
        <f t="shared" si="11"/>
        <v>0</v>
      </c>
      <c r="AK14" s="14">
        <f t="shared" si="12"/>
        <v>0</v>
      </c>
      <c r="AL14" s="15">
        <f t="shared" si="13"/>
        <v>0</v>
      </c>
      <c r="AM14" s="14">
        <f t="shared" si="14"/>
        <v>0</v>
      </c>
      <c r="AN14" s="15">
        <f t="shared" si="15"/>
        <v>0</v>
      </c>
      <c r="AO14" s="14">
        <f t="shared" si="16"/>
        <v>0</v>
      </c>
      <c r="AP14" s="15">
        <f t="shared" si="17"/>
        <v>0</v>
      </c>
      <c r="AQ14" s="14">
        <f t="shared" si="18"/>
        <v>0</v>
      </c>
      <c r="AR14" s="15">
        <f t="shared" si="19"/>
        <v>0</v>
      </c>
      <c r="AS14" s="14">
        <f t="shared" si="20"/>
        <v>0</v>
      </c>
      <c r="AT14" s="15">
        <f t="shared" si="21"/>
        <v>0</v>
      </c>
    </row>
    <row r="15" spans="1:46" ht="23.25" x14ac:dyDescent="0.25">
      <c r="A15" s="59">
        <v>4</v>
      </c>
      <c r="B15" s="63" t="s">
        <v>51</v>
      </c>
      <c r="C15" s="60">
        <v>12194.56</v>
      </c>
      <c r="D15" s="29">
        <f t="shared" si="0"/>
        <v>0.17487542454889263</v>
      </c>
      <c r="E15" s="20">
        <v>25</v>
      </c>
      <c r="F15" s="21">
        <f t="shared" si="1"/>
        <v>25</v>
      </c>
      <c r="G15" s="20">
        <v>75</v>
      </c>
      <c r="H15" s="21">
        <f t="shared" si="22"/>
        <v>100</v>
      </c>
      <c r="I15" s="20"/>
      <c r="J15" s="21">
        <f t="shared" si="23"/>
        <v>0</v>
      </c>
      <c r="K15" s="20">
        <v>0</v>
      </c>
      <c r="L15" s="21">
        <f t="shared" si="24"/>
        <v>0</v>
      </c>
      <c r="M15" s="20">
        <v>0</v>
      </c>
      <c r="N15" s="21">
        <f t="shared" si="25"/>
        <v>0</v>
      </c>
      <c r="O15" s="20">
        <v>0</v>
      </c>
      <c r="P15" s="21">
        <f t="shared" si="26"/>
        <v>0</v>
      </c>
      <c r="Q15" s="20">
        <v>0</v>
      </c>
      <c r="R15" s="21">
        <f t="shared" si="27"/>
        <v>0</v>
      </c>
      <c r="S15" s="20">
        <v>0</v>
      </c>
      <c r="T15" s="21">
        <f t="shared" si="28"/>
        <v>0</v>
      </c>
      <c r="U15" s="20"/>
      <c r="V15" s="21">
        <f t="shared" si="29"/>
        <v>0</v>
      </c>
      <c r="W15" s="20"/>
      <c r="X15" s="21">
        <f t="shared" si="30"/>
        <v>0</v>
      </c>
      <c r="Y15" s="9"/>
      <c r="Z15" s="9"/>
      <c r="AA15" s="14">
        <f t="shared" si="2"/>
        <v>4.3718856137223157E-2</v>
      </c>
      <c r="AB15" s="15">
        <f t="shared" si="3"/>
        <v>4.3718856137223157E-2</v>
      </c>
      <c r="AC15" s="14">
        <f t="shared" si="4"/>
        <v>0.13115656841166948</v>
      </c>
      <c r="AD15" s="15">
        <f t="shared" si="5"/>
        <v>0.17487542454889263</v>
      </c>
      <c r="AE15" s="14">
        <f t="shared" si="6"/>
        <v>0</v>
      </c>
      <c r="AF15" s="15">
        <f t="shared" si="7"/>
        <v>0</v>
      </c>
      <c r="AG15" s="14">
        <f t="shared" si="8"/>
        <v>0</v>
      </c>
      <c r="AH15" s="15">
        <f t="shared" si="9"/>
        <v>0</v>
      </c>
      <c r="AI15" s="14">
        <f t="shared" si="10"/>
        <v>0</v>
      </c>
      <c r="AJ15" s="15">
        <f t="shared" si="11"/>
        <v>0</v>
      </c>
      <c r="AK15" s="14">
        <f t="shared" si="12"/>
        <v>0</v>
      </c>
      <c r="AL15" s="15">
        <f t="shared" si="13"/>
        <v>0</v>
      </c>
      <c r="AM15" s="14">
        <f t="shared" si="14"/>
        <v>0</v>
      </c>
      <c r="AN15" s="15">
        <f t="shared" si="15"/>
        <v>0</v>
      </c>
      <c r="AO15" s="14">
        <f t="shared" si="16"/>
        <v>0</v>
      </c>
      <c r="AP15" s="15">
        <f t="shared" si="17"/>
        <v>0</v>
      </c>
      <c r="AQ15" s="14">
        <f t="shared" si="18"/>
        <v>0</v>
      </c>
      <c r="AR15" s="15">
        <f t="shared" si="19"/>
        <v>0</v>
      </c>
      <c r="AS15" s="14">
        <f t="shared" si="20"/>
        <v>0</v>
      </c>
      <c r="AT15" s="15">
        <f t="shared" si="21"/>
        <v>0</v>
      </c>
    </row>
    <row r="16" spans="1:46" x14ac:dyDescent="0.25">
      <c r="A16" s="59">
        <v>5</v>
      </c>
      <c r="B16" s="63" t="s">
        <v>38</v>
      </c>
      <c r="C16" s="60">
        <v>1932.45</v>
      </c>
      <c r="D16" s="29">
        <f t="shared" si="0"/>
        <v>2.7712194139805586E-2</v>
      </c>
      <c r="E16" s="5">
        <v>50</v>
      </c>
      <c r="F16" s="21">
        <f t="shared" si="1"/>
        <v>50</v>
      </c>
      <c r="G16" s="22">
        <v>50</v>
      </c>
      <c r="H16" s="21">
        <f t="shared" si="22"/>
        <v>100</v>
      </c>
      <c r="I16" s="20"/>
      <c r="J16" s="21">
        <f t="shared" si="23"/>
        <v>0</v>
      </c>
      <c r="K16" s="20"/>
      <c r="L16" s="21">
        <f t="shared" si="24"/>
        <v>0</v>
      </c>
      <c r="M16" s="20"/>
      <c r="N16" s="21">
        <f t="shared" si="25"/>
        <v>0</v>
      </c>
      <c r="O16" s="20">
        <v>0</v>
      </c>
      <c r="P16" s="21">
        <f t="shared" si="26"/>
        <v>0</v>
      </c>
      <c r="Q16" s="20">
        <v>0</v>
      </c>
      <c r="R16" s="21">
        <f t="shared" si="27"/>
        <v>0</v>
      </c>
      <c r="S16" s="20">
        <v>0</v>
      </c>
      <c r="T16" s="21">
        <f t="shared" si="28"/>
        <v>0</v>
      </c>
      <c r="U16" s="20"/>
      <c r="V16" s="21">
        <f t="shared" si="29"/>
        <v>0</v>
      </c>
      <c r="W16" s="20"/>
      <c r="X16" s="21">
        <f t="shared" si="30"/>
        <v>0</v>
      </c>
      <c r="Y16" s="9"/>
      <c r="Z16" s="9"/>
      <c r="AA16" s="14">
        <f t="shared" si="2"/>
        <v>1.3856097069902793E-2</v>
      </c>
      <c r="AB16" s="15">
        <f t="shared" si="3"/>
        <v>1.3856097069902793E-2</v>
      </c>
      <c r="AC16" s="14">
        <f t="shared" si="4"/>
        <v>1.3856097069902793E-2</v>
      </c>
      <c r="AD16" s="15">
        <f t="shared" si="5"/>
        <v>2.7712194139805586E-2</v>
      </c>
      <c r="AE16" s="14">
        <f t="shared" si="6"/>
        <v>0</v>
      </c>
      <c r="AF16" s="15">
        <f t="shared" si="7"/>
        <v>0</v>
      </c>
      <c r="AG16" s="14">
        <f t="shared" si="8"/>
        <v>0</v>
      </c>
      <c r="AH16" s="15">
        <f t="shared" si="9"/>
        <v>0</v>
      </c>
      <c r="AI16" s="14">
        <f t="shared" si="10"/>
        <v>0</v>
      </c>
      <c r="AJ16" s="15">
        <f t="shared" si="11"/>
        <v>0</v>
      </c>
      <c r="AK16" s="14">
        <f t="shared" si="12"/>
        <v>0</v>
      </c>
      <c r="AL16" s="15">
        <f t="shared" si="13"/>
        <v>0</v>
      </c>
      <c r="AM16" s="14">
        <f t="shared" si="14"/>
        <v>0</v>
      </c>
      <c r="AN16" s="15">
        <f t="shared" si="15"/>
        <v>0</v>
      </c>
      <c r="AO16" s="14">
        <f t="shared" si="16"/>
        <v>0</v>
      </c>
      <c r="AP16" s="15">
        <f t="shared" si="17"/>
        <v>0</v>
      </c>
      <c r="AQ16" s="14">
        <f t="shared" si="18"/>
        <v>0</v>
      </c>
      <c r="AR16" s="15">
        <f t="shared" si="19"/>
        <v>0</v>
      </c>
      <c r="AS16" s="14">
        <f t="shared" si="20"/>
        <v>0</v>
      </c>
      <c r="AT16" s="15">
        <f t="shared" si="21"/>
        <v>0</v>
      </c>
    </row>
    <row r="17" spans="1:46" x14ac:dyDescent="0.25">
      <c r="A17" s="59">
        <v>6</v>
      </c>
      <c r="B17" s="64" t="s">
        <v>47</v>
      </c>
      <c r="C17" s="60">
        <v>17990.72</v>
      </c>
      <c r="D17" s="29">
        <f t="shared" si="0"/>
        <v>0.25799494183802074</v>
      </c>
      <c r="E17" s="5">
        <v>25</v>
      </c>
      <c r="F17" s="21">
        <f t="shared" si="1"/>
        <v>25</v>
      </c>
      <c r="G17" s="22">
        <v>75</v>
      </c>
      <c r="H17" s="21">
        <f t="shared" si="22"/>
        <v>100</v>
      </c>
      <c r="I17" s="20"/>
      <c r="J17" s="21">
        <f t="shared" si="23"/>
        <v>0</v>
      </c>
      <c r="K17" s="20"/>
      <c r="L17" s="21">
        <f t="shared" si="24"/>
        <v>0</v>
      </c>
      <c r="M17" s="20"/>
      <c r="N17" s="21">
        <f t="shared" si="25"/>
        <v>0</v>
      </c>
      <c r="O17" s="20">
        <v>0</v>
      </c>
      <c r="P17" s="21">
        <f t="shared" si="26"/>
        <v>0</v>
      </c>
      <c r="Q17" s="20">
        <v>0</v>
      </c>
      <c r="R17" s="21">
        <f t="shared" si="27"/>
        <v>0</v>
      </c>
      <c r="S17" s="20">
        <v>0</v>
      </c>
      <c r="T17" s="21">
        <f t="shared" si="28"/>
        <v>0</v>
      </c>
      <c r="U17" s="20"/>
      <c r="V17" s="21">
        <f t="shared" si="29"/>
        <v>0</v>
      </c>
      <c r="W17" s="20"/>
      <c r="X17" s="21">
        <f t="shared" si="30"/>
        <v>0</v>
      </c>
      <c r="Y17" s="9"/>
      <c r="Z17" s="9"/>
      <c r="AA17" s="14">
        <f t="shared" si="2"/>
        <v>6.4498735459505185E-2</v>
      </c>
      <c r="AB17" s="15">
        <f t="shared" si="3"/>
        <v>6.4498735459505185E-2</v>
      </c>
      <c r="AC17" s="14">
        <f t="shared" si="4"/>
        <v>0.19349620637851556</v>
      </c>
      <c r="AD17" s="15">
        <f t="shared" si="5"/>
        <v>0.25799494183802074</v>
      </c>
      <c r="AE17" s="14">
        <f t="shared" si="6"/>
        <v>0</v>
      </c>
      <c r="AF17" s="15">
        <f t="shared" si="7"/>
        <v>0</v>
      </c>
      <c r="AG17" s="14">
        <f t="shared" si="8"/>
        <v>0</v>
      </c>
      <c r="AH17" s="15">
        <f t="shared" si="9"/>
        <v>0</v>
      </c>
      <c r="AI17" s="14">
        <f t="shared" si="10"/>
        <v>0</v>
      </c>
      <c r="AJ17" s="15">
        <f t="shared" si="11"/>
        <v>0</v>
      </c>
      <c r="AK17" s="14">
        <f t="shared" si="12"/>
        <v>0</v>
      </c>
      <c r="AL17" s="15">
        <f t="shared" si="13"/>
        <v>0</v>
      </c>
      <c r="AM17" s="14">
        <f t="shared" si="14"/>
        <v>0</v>
      </c>
      <c r="AN17" s="15">
        <f t="shared" si="15"/>
        <v>0</v>
      </c>
      <c r="AO17" s="14">
        <f t="shared" si="16"/>
        <v>0</v>
      </c>
      <c r="AP17" s="15">
        <f t="shared" si="17"/>
        <v>0</v>
      </c>
      <c r="AQ17" s="14">
        <f t="shared" si="18"/>
        <v>0</v>
      </c>
      <c r="AR17" s="15">
        <f t="shared" si="19"/>
        <v>0</v>
      </c>
      <c r="AS17" s="14">
        <f t="shared" si="20"/>
        <v>0</v>
      </c>
      <c r="AT17" s="15">
        <f t="shared" si="21"/>
        <v>0</v>
      </c>
    </row>
    <row r="18" spans="1:46" x14ac:dyDescent="0.25">
      <c r="A18" s="59">
        <v>7</v>
      </c>
      <c r="B18" s="64" t="s">
        <v>39</v>
      </c>
      <c r="C18" s="60">
        <v>25681.87</v>
      </c>
      <c r="D18" s="29">
        <f t="shared" si="0"/>
        <v>0.36828946017400133</v>
      </c>
      <c r="E18" s="5">
        <v>50</v>
      </c>
      <c r="F18" s="21">
        <f t="shared" si="1"/>
        <v>50</v>
      </c>
      <c r="G18" s="22">
        <v>50</v>
      </c>
      <c r="H18" s="21">
        <f t="shared" si="22"/>
        <v>100</v>
      </c>
      <c r="I18" s="20"/>
      <c r="J18" s="21">
        <f t="shared" si="23"/>
        <v>0</v>
      </c>
      <c r="K18" s="20"/>
      <c r="L18" s="21">
        <f t="shared" si="24"/>
        <v>0</v>
      </c>
      <c r="M18" s="20"/>
      <c r="N18" s="21">
        <f t="shared" si="25"/>
        <v>0</v>
      </c>
      <c r="O18" s="20">
        <v>0</v>
      </c>
      <c r="P18" s="21">
        <f t="shared" si="26"/>
        <v>0</v>
      </c>
      <c r="Q18" s="20">
        <v>0</v>
      </c>
      <c r="R18" s="21">
        <f t="shared" si="27"/>
        <v>0</v>
      </c>
      <c r="S18" s="20">
        <v>0</v>
      </c>
      <c r="T18" s="21">
        <f t="shared" si="28"/>
        <v>0</v>
      </c>
      <c r="U18" s="20"/>
      <c r="V18" s="21">
        <f t="shared" si="29"/>
        <v>0</v>
      </c>
      <c r="W18" s="20"/>
      <c r="X18" s="21">
        <f t="shared" si="30"/>
        <v>0</v>
      </c>
      <c r="Y18" s="9"/>
      <c r="Z18" s="9"/>
      <c r="AA18" s="14">
        <f t="shared" si="2"/>
        <v>0.18414473008700066</v>
      </c>
      <c r="AB18" s="15">
        <f t="shared" si="3"/>
        <v>0.18414473008700066</v>
      </c>
      <c r="AC18" s="14">
        <f t="shared" si="4"/>
        <v>0.18414473008700066</v>
      </c>
      <c r="AD18" s="15">
        <f t="shared" si="5"/>
        <v>0.36828946017400133</v>
      </c>
      <c r="AE18" s="14">
        <f t="shared" si="6"/>
        <v>0</v>
      </c>
      <c r="AF18" s="15">
        <f t="shared" si="7"/>
        <v>0</v>
      </c>
      <c r="AG18" s="14">
        <f t="shared" si="8"/>
        <v>0</v>
      </c>
      <c r="AH18" s="15">
        <f t="shared" si="9"/>
        <v>0</v>
      </c>
      <c r="AI18" s="14">
        <f t="shared" si="10"/>
        <v>0</v>
      </c>
      <c r="AJ18" s="15">
        <f t="shared" si="11"/>
        <v>0</v>
      </c>
      <c r="AK18" s="14">
        <f t="shared" si="12"/>
        <v>0</v>
      </c>
      <c r="AL18" s="15">
        <f t="shared" si="13"/>
        <v>0</v>
      </c>
      <c r="AM18" s="14">
        <f t="shared" si="14"/>
        <v>0</v>
      </c>
      <c r="AN18" s="15">
        <f t="shared" si="15"/>
        <v>0</v>
      </c>
      <c r="AO18" s="14">
        <f t="shared" si="16"/>
        <v>0</v>
      </c>
      <c r="AP18" s="15">
        <f t="shared" si="17"/>
        <v>0</v>
      </c>
      <c r="AQ18" s="14">
        <f t="shared" si="18"/>
        <v>0</v>
      </c>
      <c r="AR18" s="15">
        <f t="shared" si="19"/>
        <v>0</v>
      </c>
      <c r="AS18" s="14">
        <f t="shared" si="20"/>
        <v>0</v>
      </c>
      <c r="AT18" s="15">
        <f t="shared" si="21"/>
        <v>0</v>
      </c>
    </row>
    <row r="19" spans="1:46" x14ac:dyDescent="0.25">
      <c r="A19" s="59">
        <v>8</v>
      </c>
      <c r="B19" s="64" t="s">
        <v>48</v>
      </c>
      <c r="C19" s="60">
        <v>1983.18</v>
      </c>
      <c r="D19" s="29">
        <f t="shared" si="0"/>
        <v>2.8439684946145898E-2</v>
      </c>
      <c r="E19" s="5">
        <v>100</v>
      </c>
      <c r="F19" s="21">
        <f t="shared" si="1"/>
        <v>100</v>
      </c>
      <c r="G19" s="22"/>
      <c r="H19" s="21">
        <f t="shared" si="22"/>
        <v>0</v>
      </c>
      <c r="I19" s="20"/>
      <c r="J19" s="21">
        <f t="shared" si="23"/>
        <v>0</v>
      </c>
      <c r="K19" s="20"/>
      <c r="L19" s="21">
        <f t="shared" si="24"/>
        <v>0</v>
      </c>
      <c r="M19" s="20"/>
      <c r="N19" s="21">
        <f t="shared" si="25"/>
        <v>0</v>
      </c>
      <c r="O19" s="20"/>
      <c r="P19" s="21">
        <f t="shared" si="26"/>
        <v>0</v>
      </c>
      <c r="Q19" s="20"/>
      <c r="R19" s="21">
        <f t="shared" si="27"/>
        <v>0</v>
      </c>
      <c r="S19" s="20"/>
      <c r="T19" s="21">
        <f t="shared" si="28"/>
        <v>0</v>
      </c>
      <c r="U19" s="20"/>
      <c r="V19" s="21">
        <f t="shared" si="29"/>
        <v>0</v>
      </c>
      <c r="W19" s="20"/>
      <c r="X19" s="21">
        <f t="shared" si="30"/>
        <v>0</v>
      </c>
      <c r="Y19" s="9"/>
      <c r="Z19" s="9"/>
      <c r="AA19" s="14">
        <f t="shared" si="2"/>
        <v>2.8439684946145898E-2</v>
      </c>
      <c r="AB19" s="15">
        <f t="shared" si="3"/>
        <v>2.8439684946145898E-2</v>
      </c>
      <c r="AC19" s="14">
        <f t="shared" si="4"/>
        <v>0</v>
      </c>
      <c r="AD19" s="15">
        <f t="shared" si="5"/>
        <v>0</v>
      </c>
      <c r="AE19" s="14">
        <f t="shared" si="6"/>
        <v>0</v>
      </c>
      <c r="AF19" s="15">
        <f t="shared" si="7"/>
        <v>0</v>
      </c>
      <c r="AG19" s="14">
        <f t="shared" si="8"/>
        <v>0</v>
      </c>
      <c r="AH19" s="15">
        <f t="shared" si="9"/>
        <v>0</v>
      </c>
      <c r="AI19" s="14">
        <f t="shared" si="10"/>
        <v>0</v>
      </c>
      <c r="AJ19" s="15">
        <f t="shared" si="11"/>
        <v>0</v>
      </c>
      <c r="AK19" s="14">
        <f t="shared" si="12"/>
        <v>0</v>
      </c>
      <c r="AL19" s="15">
        <f t="shared" si="13"/>
        <v>0</v>
      </c>
      <c r="AM19" s="14">
        <f t="shared" si="14"/>
        <v>0</v>
      </c>
      <c r="AN19" s="15">
        <f t="shared" si="15"/>
        <v>0</v>
      </c>
      <c r="AO19" s="14">
        <f t="shared" si="16"/>
        <v>0</v>
      </c>
      <c r="AP19" s="15">
        <f t="shared" si="17"/>
        <v>0</v>
      </c>
      <c r="AQ19" s="14">
        <f t="shared" si="18"/>
        <v>0</v>
      </c>
      <c r="AR19" s="15">
        <f t="shared" si="19"/>
        <v>0</v>
      </c>
      <c r="AS19" s="14">
        <f t="shared" si="20"/>
        <v>0</v>
      </c>
      <c r="AT19" s="15">
        <f t="shared" si="21"/>
        <v>0</v>
      </c>
    </row>
    <row r="20" spans="1:46" x14ac:dyDescent="0.25">
      <c r="A20" s="59">
        <v>9</v>
      </c>
      <c r="B20" s="64" t="s">
        <v>49</v>
      </c>
      <c r="C20" s="61">
        <v>247.28</v>
      </c>
      <c r="D20" s="29">
        <f t="shared" si="0"/>
        <v>3.5461053930974282E-3</v>
      </c>
      <c r="E20" s="5"/>
      <c r="F20" s="21">
        <f t="shared" si="1"/>
        <v>0</v>
      </c>
      <c r="G20" s="22">
        <v>100</v>
      </c>
      <c r="H20" s="21">
        <f t="shared" si="22"/>
        <v>100</v>
      </c>
      <c r="I20" s="20"/>
      <c r="J20" s="21">
        <f t="shared" si="23"/>
        <v>0</v>
      </c>
      <c r="K20" s="20"/>
      <c r="L20" s="21">
        <f t="shared" si="24"/>
        <v>0</v>
      </c>
      <c r="M20" s="20"/>
      <c r="N20" s="21">
        <f t="shared" si="25"/>
        <v>0</v>
      </c>
      <c r="O20" s="20"/>
      <c r="P20" s="21">
        <f t="shared" si="26"/>
        <v>0</v>
      </c>
      <c r="Q20" s="20"/>
      <c r="R20" s="21">
        <f t="shared" si="27"/>
        <v>0</v>
      </c>
      <c r="S20" s="20"/>
      <c r="T20" s="21">
        <f t="shared" si="28"/>
        <v>0</v>
      </c>
      <c r="U20" s="20"/>
      <c r="V20" s="21">
        <f t="shared" si="29"/>
        <v>0</v>
      </c>
      <c r="W20" s="20"/>
      <c r="X20" s="21">
        <f t="shared" si="30"/>
        <v>0</v>
      </c>
      <c r="Y20" s="9"/>
      <c r="Z20" s="9"/>
      <c r="AA20" s="14">
        <f t="shared" si="2"/>
        <v>0</v>
      </c>
      <c r="AB20" s="15">
        <f t="shared" si="3"/>
        <v>0</v>
      </c>
      <c r="AC20" s="14">
        <f t="shared" si="4"/>
        <v>3.5461053930974282E-3</v>
      </c>
      <c r="AD20" s="15">
        <f t="shared" si="5"/>
        <v>3.5461053930974282E-3</v>
      </c>
      <c r="AE20" s="14">
        <f t="shared" si="6"/>
        <v>0</v>
      </c>
      <c r="AF20" s="15">
        <f t="shared" si="7"/>
        <v>0</v>
      </c>
      <c r="AG20" s="14">
        <f t="shared" si="8"/>
        <v>0</v>
      </c>
      <c r="AH20" s="15">
        <f t="shared" si="9"/>
        <v>0</v>
      </c>
      <c r="AI20" s="14">
        <f t="shared" si="10"/>
        <v>0</v>
      </c>
      <c r="AJ20" s="15">
        <f t="shared" si="11"/>
        <v>0</v>
      </c>
      <c r="AK20" s="14">
        <f t="shared" si="12"/>
        <v>0</v>
      </c>
      <c r="AL20" s="15">
        <f t="shared" si="13"/>
        <v>0</v>
      </c>
      <c r="AM20" s="14">
        <f t="shared" si="14"/>
        <v>0</v>
      </c>
      <c r="AN20" s="15">
        <f t="shared" si="15"/>
        <v>0</v>
      </c>
      <c r="AO20" s="14">
        <f t="shared" si="16"/>
        <v>0</v>
      </c>
      <c r="AP20" s="15">
        <f t="shared" si="17"/>
        <v>0</v>
      </c>
      <c r="AQ20" s="14">
        <f t="shared" si="18"/>
        <v>0</v>
      </c>
      <c r="AR20" s="15">
        <f t="shared" si="19"/>
        <v>0</v>
      </c>
      <c r="AS20" s="14">
        <f t="shared" si="20"/>
        <v>0</v>
      </c>
      <c r="AT20" s="15">
        <f t="shared" si="21"/>
        <v>0</v>
      </c>
    </row>
    <row r="21" spans="1:46" ht="6.75" customHeight="1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AA21" s="14"/>
      <c r="AB21" s="15"/>
      <c r="AC21" s="14"/>
      <c r="AD21" s="15"/>
    </row>
    <row r="22" spans="1:46" ht="15.75" thickBot="1" x14ac:dyDescent="0.3">
      <c r="A22" s="97" t="s">
        <v>31</v>
      </c>
      <c r="B22" s="98"/>
      <c r="C22" s="38">
        <f>SUM(C12:C20)</f>
        <v>69732.839999999982</v>
      </c>
      <c r="D22" s="39">
        <f>SUM(D12:D20)</f>
        <v>1.0000000000000004</v>
      </c>
      <c r="E22" s="85">
        <f>AA23</f>
        <v>47.380029265981435</v>
      </c>
      <c r="F22" s="85"/>
      <c r="G22" s="85">
        <f t="shared" ref="G22:W22" si="31">AC23</f>
        <v>52.619970734018587</v>
      </c>
      <c r="H22" s="85"/>
      <c r="I22" s="85">
        <f t="shared" si="31"/>
        <v>0</v>
      </c>
      <c r="J22" s="86"/>
      <c r="K22" s="109">
        <f t="shared" si="31"/>
        <v>0</v>
      </c>
      <c r="L22" s="85"/>
      <c r="M22" s="85">
        <f t="shared" si="31"/>
        <v>0</v>
      </c>
      <c r="N22" s="85"/>
      <c r="O22" s="85">
        <f t="shared" si="31"/>
        <v>0</v>
      </c>
      <c r="P22" s="85"/>
      <c r="Q22" s="85">
        <f t="shared" si="31"/>
        <v>0</v>
      </c>
      <c r="R22" s="85"/>
      <c r="S22" s="85">
        <f t="shared" si="31"/>
        <v>0</v>
      </c>
      <c r="T22" s="86"/>
      <c r="U22" s="88">
        <f t="shared" si="31"/>
        <v>0</v>
      </c>
      <c r="V22" s="79"/>
      <c r="W22" s="79">
        <f t="shared" si="31"/>
        <v>0</v>
      </c>
      <c r="X22" s="79"/>
      <c r="AA22" s="21">
        <f t="shared" ref="AA22:AT22" si="32">SUM(AA12:AA20)</f>
        <v>0.47380029265981433</v>
      </c>
      <c r="AB22" s="21">
        <f t="shared" si="32"/>
        <v>0.47380029265981433</v>
      </c>
      <c r="AC22" s="21">
        <f t="shared" si="32"/>
        <v>0.52619970734018584</v>
      </c>
      <c r="AD22" s="21">
        <f t="shared" si="32"/>
        <v>0.83241812609381771</v>
      </c>
      <c r="AE22" s="21">
        <f t="shared" si="32"/>
        <v>0</v>
      </c>
      <c r="AF22" s="21">
        <f t="shared" si="32"/>
        <v>0</v>
      </c>
      <c r="AG22" s="21">
        <f t="shared" si="32"/>
        <v>0</v>
      </c>
      <c r="AH22" s="21">
        <f t="shared" si="32"/>
        <v>0</v>
      </c>
      <c r="AI22" s="21">
        <f t="shared" si="32"/>
        <v>0</v>
      </c>
      <c r="AJ22" s="21">
        <f t="shared" si="32"/>
        <v>0</v>
      </c>
      <c r="AK22" s="21">
        <f t="shared" si="32"/>
        <v>0</v>
      </c>
      <c r="AL22" s="21">
        <f t="shared" si="32"/>
        <v>0</v>
      </c>
      <c r="AM22" s="21">
        <f t="shared" si="32"/>
        <v>0</v>
      </c>
      <c r="AN22" s="21">
        <f t="shared" si="32"/>
        <v>0</v>
      </c>
      <c r="AO22" s="21">
        <f t="shared" si="32"/>
        <v>0</v>
      </c>
      <c r="AP22" s="21">
        <f t="shared" si="32"/>
        <v>0</v>
      </c>
      <c r="AQ22" s="21">
        <f t="shared" si="32"/>
        <v>0</v>
      </c>
      <c r="AR22" s="21">
        <f t="shared" si="32"/>
        <v>0</v>
      </c>
      <c r="AS22" s="21">
        <f t="shared" si="32"/>
        <v>0</v>
      </c>
      <c r="AT22" s="21">
        <f t="shared" si="32"/>
        <v>0</v>
      </c>
    </row>
    <row r="23" spans="1:46" ht="15.75" thickBot="1" x14ac:dyDescent="0.3">
      <c r="A23" s="75" t="s">
        <v>30</v>
      </c>
      <c r="B23" s="76"/>
      <c r="C23" s="67"/>
      <c r="D23" s="68"/>
      <c r="E23" s="80">
        <f>(E22/100)*$C$22</f>
        <v>33039.439999999995</v>
      </c>
      <c r="F23" s="80"/>
      <c r="G23" s="80">
        <f>(G22/100)*$C$22</f>
        <v>36693.399999999994</v>
      </c>
      <c r="H23" s="80"/>
      <c r="I23" s="80">
        <f t="shared" ref="I23" si="33">(I22/100)*$C$22</f>
        <v>0</v>
      </c>
      <c r="J23" s="81"/>
      <c r="K23" s="82">
        <f t="shared" ref="K23" si="34">(K22/100)*$C$22</f>
        <v>0</v>
      </c>
      <c r="L23" s="80"/>
      <c r="M23" s="80">
        <f t="shared" ref="M23" si="35">(M22/100)*$C$22</f>
        <v>0</v>
      </c>
      <c r="N23" s="80"/>
      <c r="O23" s="80">
        <f t="shared" ref="O23" si="36">(O22/100)*$C$22</f>
        <v>0</v>
      </c>
      <c r="P23" s="80"/>
      <c r="Q23" s="80">
        <f t="shared" ref="Q23" si="37">(Q22/100)*$C$22</f>
        <v>0</v>
      </c>
      <c r="R23" s="80"/>
      <c r="S23" s="80">
        <f t="shared" ref="S23" si="38">(S22/100)*$C$22</f>
        <v>0</v>
      </c>
      <c r="T23" s="81"/>
      <c r="U23" s="83">
        <f t="shared" ref="U23" si="39">(U22/100)*$C$22</f>
        <v>0</v>
      </c>
      <c r="V23" s="84"/>
      <c r="W23" s="84">
        <f t="shared" ref="W23" si="40">(W22/100)*$C$22</f>
        <v>0</v>
      </c>
      <c r="X23" s="84"/>
      <c r="AA23" s="21">
        <f>AA22*100</f>
        <v>47.380029265981435</v>
      </c>
      <c r="AB23" s="21">
        <f t="shared" ref="AB23:AT23" si="41">AB22*100</f>
        <v>47.380029265981435</v>
      </c>
      <c r="AC23" s="21">
        <f t="shared" si="41"/>
        <v>52.619970734018587</v>
      </c>
      <c r="AD23" s="21">
        <f t="shared" si="41"/>
        <v>83.241812609381768</v>
      </c>
      <c r="AE23" s="21">
        <f t="shared" si="41"/>
        <v>0</v>
      </c>
      <c r="AF23" s="21">
        <f t="shared" si="41"/>
        <v>0</v>
      </c>
      <c r="AG23" s="21">
        <f t="shared" si="41"/>
        <v>0</v>
      </c>
      <c r="AH23" s="21">
        <f t="shared" si="41"/>
        <v>0</v>
      </c>
      <c r="AI23" s="21">
        <f t="shared" si="41"/>
        <v>0</v>
      </c>
      <c r="AJ23" s="21">
        <f t="shared" si="41"/>
        <v>0</v>
      </c>
      <c r="AK23" s="21">
        <f t="shared" si="41"/>
        <v>0</v>
      </c>
      <c r="AL23" s="21">
        <f t="shared" si="41"/>
        <v>0</v>
      </c>
      <c r="AM23" s="21">
        <f t="shared" si="41"/>
        <v>0</v>
      </c>
      <c r="AN23" s="21">
        <f t="shared" si="41"/>
        <v>0</v>
      </c>
      <c r="AO23" s="21">
        <f t="shared" si="41"/>
        <v>0</v>
      </c>
      <c r="AP23" s="21">
        <f t="shared" si="41"/>
        <v>0</v>
      </c>
      <c r="AQ23" s="21">
        <f t="shared" si="41"/>
        <v>0</v>
      </c>
      <c r="AR23" s="21">
        <f t="shared" si="41"/>
        <v>0</v>
      </c>
      <c r="AS23" s="21">
        <f t="shared" si="41"/>
        <v>0</v>
      </c>
      <c r="AT23" s="21">
        <f t="shared" si="41"/>
        <v>0</v>
      </c>
    </row>
    <row r="24" spans="1:46" ht="15.75" thickBot="1" x14ac:dyDescent="0.3">
      <c r="A24" s="75" t="s">
        <v>32</v>
      </c>
      <c r="B24" s="76"/>
      <c r="C24" s="67"/>
      <c r="D24" s="68"/>
      <c r="E24" s="89">
        <f>AB23</f>
        <v>47.380029265981435</v>
      </c>
      <c r="F24" s="89"/>
      <c r="G24" s="89">
        <f>E24+G22</f>
        <v>100.00000000000003</v>
      </c>
      <c r="H24" s="89"/>
      <c r="I24" s="74">
        <f>IF((G24=100),0,G24+I22)</f>
        <v>0</v>
      </c>
      <c r="J24" s="87"/>
      <c r="K24" s="72">
        <f>IF((I24=100),0,I24+K22)</f>
        <v>0</v>
      </c>
      <c r="L24" s="73"/>
      <c r="M24" s="74">
        <f>IF((K24=100),0,K24+M22)</f>
        <v>0</v>
      </c>
      <c r="N24" s="73"/>
      <c r="O24" s="74">
        <f>IF((M24=100),0,M24+O22)</f>
        <v>0</v>
      </c>
      <c r="P24" s="73"/>
      <c r="Q24" s="74">
        <f>IF((O24=100),0,O24+Q22)</f>
        <v>0</v>
      </c>
      <c r="R24" s="73"/>
      <c r="S24" s="74">
        <f>IF((Q24=100),0,Q24+S22)</f>
        <v>0</v>
      </c>
      <c r="T24" s="87"/>
      <c r="U24" s="72">
        <f>IF((S24=100),0,S24+U22)</f>
        <v>0</v>
      </c>
      <c r="V24" s="73"/>
      <c r="W24" s="74">
        <f>IF((U24=100),0,U24+W22)</f>
        <v>0</v>
      </c>
      <c r="X24" s="73"/>
    </row>
    <row r="25" spans="1:46" ht="15.75" thickBot="1" x14ac:dyDescent="0.3">
      <c r="A25" s="77" t="s">
        <v>33</v>
      </c>
      <c r="B25" s="78"/>
      <c r="C25" s="67"/>
      <c r="D25" s="68"/>
      <c r="E25" s="69">
        <f>(E24/100)*$C$22</f>
        <v>33039.439999999995</v>
      </c>
      <c r="F25" s="69"/>
      <c r="G25" s="69">
        <f t="shared" ref="G25" si="42">(G24/100)*$C$22</f>
        <v>69732.84</v>
      </c>
      <c r="H25" s="69"/>
      <c r="I25" s="69">
        <f t="shared" ref="I25" si="43">(I24/100)*$C$22</f>
        <v>0</v>
      </c>
      <c r="J25" s="70"/>
      <c r="K25" s="71">
        <f t="shared" ref="K25" si="44">(K24/100)*$C$22</f>
        <v>0</v>
      </c>
      <c r="L25" s="69"/>
      <c r="M25" s="69">
        <f t="shared" ref="M25" si="45">(M24/100)*$C$22</f>
        <v>0</v>
      </c>
      <c r="N25" s="69"/>
      <c r="O25" s="69">
        <f t="shared" ref="O25" si="46">(O24/100)*$C$22</f>
        <v>0</v>
      </c>
      <c r="P25" s="69"/>
      <c r="Q25" s="69">
        <f t="shared" ref="Q25" si="47">(Q24/100)*$C$22</f>
        <v>0</v>
      </c>
      <c r="R25" s="69"/>
      <c r="S25" s="69">
        <f t="shared" ref="S25" si="48">(S24/100)*$C$22</f>
        <v>0</v>
      </c>
      <c r="T25" s="70"/>
      <c r="U25" s="65">
        <f t="shared" ref="U25" si="49">(U24/100)*$C$22</f>
        <v>0</v>
      </c>
      <c r="V25" s="66"/>
      <c r="W25" s="66">
        <f t="shared" ref="W25" si="50">(W24/100)*$C$22</f>
        <v>0</v>
      </c>
      <c r="X25" s="66"/>
    </row>
    <row r="26" spans="1:46" x14ac:dyDescent="0.25">
      <c r="A26" s="33"/>
      <c r="B26" s="33"/>
      <c r="C26" s="28"/>
      <c r="D26" s="28"/>
      <c r="E26" s="28"/>
      <c r="F26" s="28"/>
      <c r="G26" s="27"/>
      <c r="H26" s="27"/>
      <c r="I26" s="26"/>
    </row>
    <row r="27" spans="1:46" x14ac:dyDescent="0.25">
      <c r="A27" s="56" t="s">
        <v>52</v>
      </c>
      <c r="B27" s="57"/>
      <c r="C27" s="28"/>
      <c r="D27" s="28"/>
      <c r="E27" s="28"/>
      <c r="F27" s="1"/>
    </row>
    <row r="28" spans="1:46" x14ac:dyDescent="0.25">
      <c r="A28" s="25"/>
      <c r="B28" s="25"/>
      <c r="C28" s="25"/>
      <c r="D28" s="25"/>
      <c r="E28" s="25"/>
      <c r="H28" s="30"/>
      <c r="I28" s="30"/>
      <c r="J28" s="30"/>
      <c r="K28" s="30"/>
      <c r="L28" s="30"/>
      <c r="M28" s="30"/>
      <c r="N28" s="30"/>
    </row>
    <row r="29" spans="1:46" x14ac:dyDescent="0.25">
      <c r="A29" s="25"/>
      <c r="B29" s="25"/>
      <c r="C29" s="25"/>
      <c r="D29" s="25"/>
      <c r="E29" s="34"/>
      <c r="F29" s="34"/>
      <c r="H29" s="32"/>
      <c r="I29" s="32"/>
      <c r="J29" s="32"/>
      <c r="K29" s="32"/>
      <c r="L29" s="32"/>
      <c r="M29" s="32"/>
      <c r="N29" s="32"/>
    </row>
    <row r="30" spans="1:46" x14ac:dyDescent="0.25">
      <c r="A30" s="45"/>
      <c r="B30" s="46"/>
      <c r="C30" s="47"/>
      <c r="D30" s="47"/>
      <c r="E30" s="25"/>
      <c r="H30" s="31"/>
      <c r="I30" s="31"/>
      <c r="J30" s="31"/>
      <c r="K30" s="31"/>
      <c r="L30" s="31"/>
      <c r="M30" s="31"/>
      <c r="N30" s="31"/>
    </row>
    <row r="31" spans="1:46" ht="15.75" x14ac:dyDescent="0.25">
      <c r="A31" s="48" t="s">
        <v>40</v>
      </c>
      <c r="B31" s="45"/>
      <c r="C31" s="46"/>
      <c r="D31" s="47"/>
      <c r="E31" s="25"/>
      <c r="H31" s="31"/>
      <c r="I31" s="31"/>
      <c r="J31" s="31"/>
      <c r="K31" s="31"/>
      <c r="L31" s="31"/>
      <c r="M31" s="31"/>
      <c r="N31" s="31"/>
    </row>
    <row r="32" spans="1:46" ht="15.75" x14ac:dyDescent="0.25">
      <c r="A32" s="49" t="s">
        <v>43</v>
      </c>
      <c r="B32" s="50"/>
      <c r="C32" s="51"/>
      <c r="D32" s="47"/>
      <c r="K32" s="31"/>
      <c r="L32" s="31"/>
      <c r="M32" s="31"/>
    </row>
    <row r="33" spans="1:4" ht="15.75" x14ac:dyDescent="0.25">
      <c r="A33" s="48" t="s">
        <v>44</v>
      </c>
      <c r="B33" s="45"/>
      <c r="C33" s="46"/>
      <c r="D33" s="47"/>
    </row>
    <row r="34" spans="1:4" ht="15.75" x14ac:dyDescent="0.25">
      <c r="A34" s="48"/>
      <c r="B34" s="45"/>
      <c r="C34" s="46"/>
      <c r="D34" s="47"/>
    </row>
    <row r="35" spans="1:4" x14ac:dyDescent="0.25">
      <c r="A35" s="52"/>
      <c r="B35" s="53"/>
      <c r="C35" s="54"/>
      <c r="D35" s="55"/>
    </row>
  </sheetData>
  <mergeCells count="72">
    <mergeCell ref="A22:B22"/>
    <mergeCell ref="M10:N10"/>
    <mergeCell ref="O10:P10"/>
    <mergeCell ref="Q10:R10"/>
    <mergeCell ref="K10:L10"/>
    <mergeCell ref="A9:A11"/>
    <mergeCell ref="B9:B11"/>
    <mergeCell ref="C9:C11"/>
    <mergeCell ref="D9:D11"/>
    <mergeCell ref="E10:F10"/>
    <mergeCell ref="G10:H10"/>
    <mergeCell ref="I10:J10"/>
    <mergeCell ref="E22:F22"/>
    <mergeCell ref="K22:L22"/>
    <mergeCell ref="Q22:R22"/>
    <mergeCell ref="M22:N22"/>
    <mergeCell ref="S10:T10"/>
    <mergeCell ref="U10:V10"/>
    <mergeCell ref="W10:X10"/>
    <mergeCell ref="AA10:AB10"/>
    <mergeCell ref="E9:H9"/>
    <mergeCell ref="AO10:AP10"/>
    <mergeCell ref="AQ10:AR10"/>
    <mergeCell ref="AS10:AT10"/>
    <mergeCell ref="AC10:AD10"/>
    <mergeCell ref="AE10:AF10"/>
    <mergeCell ref="AG10:AH10"/>
    <mergeCell ref="AI10:AJ10"/>
    <mergeCell ref="AK10:AL10"/>
    <mergeCell ref="AM10:AN10"/>
    <mergeCell ref="O22:P22"/>
    <mergeCell ref="O24:P24"/>
    <mergeCell ref="E24:F24"/>
    <mergeCell ref="G22:H22"/>
    <mergeCell ref="G24:H24"/>
    <mergeCell ref="I22:J22"/>
    <mergeCell ref="I24:J24"/>
    <mergeCell ref="W22:X22"/>
    <mergeCell ref="W24:X24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Q24:R24"/>
    <mergeCell ref="S22:T22"/>
    <mergeCell ref="S24:T24"/>
    <mergeCell ref="U22:V22"/>
    <mergeCell ref="A23:B23"/>
    <mergeCell ref="A24:B24"/>
    <mergeCell ref="A25:B25"/>
    <mergeCell ref="E25:F25"/>
    <mergeCell ref="G25:H25"/>
    <mergeCell ref="U25:V25"/>
    <mergeCell ref="W25:X25"/>
    <mergeCell ref="C23:D23"/>
    <mergeCell ref="C24:D24"/>
    <mergeCell ref="C25:D25"/>
    <mergeCell ref="I25:J25"/>
    <mergeCell ref="K25:L25"/>
    <mergeCell ref="M25:N25"/>
    <mergeCell ref="O25:P25"/>
    <mergeCell ref="Q25:R25"/>
    <mergeCell ref="U24:V24"/>
    <mergeCell ref="K24:L24"/>
    <mergeCell ref="S25:T25"/>
    <mergeCell ref="M24:N24"/>
  </mergeCells>
  <conditionalFormatting sqref="AA22:AT23 E22:E25 U22:U25 W22:W25 G22:G25 I22:I25 K22:K25 M22:M25 O22:O25 Q22:Q25 S22:S25 D12:D20 H12:H20 L12:L20 N12:N20 P12:P20 R12:R20 T12:T20 V12:V20 X12:X20 F12:F20 J12:J20">
    <cfRule type="cellIs" dxfId="0" priority="34" operator="greaterThan">
      <formula>0</formula>
    </cfRule>
  </conditionalFormatting>
  <printOptions horizontalCentered="1"/>
  <pageMargins left="0.11811023622047245" right="0.11811023622047245" top="0.78740157480314965" bottom="0.78740157480314965" header="0.31496062992125984" footer="0.31496062992125984"/>
  <pageSetup paperSize="9" scale="98" orientation="landscape" r:id="rId1"/>
  <ignoredErrors>
    <ignoredError sqref="E24 G24 I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Engenharia</cp:lastModifiedBy>
  <cp:lastPrinted>2019-02-12T11:57:48Z</cp:lastPrinted>
  <dcterms:created xsi:type="dcterms:W3CDTF">2013-09-01T20:19:58Z</dcterms:created>
  <dcterms:modified xsi:type="dcterms:W3CDTF">2019-02-12T12:07:32Z</dcterms:modified>
</cp:coreProperties>
</file>